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2156" windowHeight="8820" activeTab="0"/>
  </bookViews>
  <sheets>
    <sheet name="入力について" sheetId="1" r:id="rId1"/>
    <sheet name="様式A" sheetId="2" r:id="rId2"/>
    <sheet name="データ" sheetId="3" state="hidden" r:id="rId3"/>
  </sheets>
  <definedNames>
    <definedName name="_xlnm.Print_Area" localSheetId="0">'入力について'!$A$1:$L$75</definedName>
    <definedName name="_xlnm.Print_Area" localSheetId="1">'様式A'!$A$1:$AC$429</definedName>
    <definedName name="リレー">'データ'!$O$2:$O$3</definedName>
    <definedName name="外字">'データ'!$P$2</definedName>
    <definedName name="学年">'データ'!$M$2:$M$4</definedName>
    <definedName name="種目">'データ'!$N$2:$N$18</definedName>
    <definedName name="種目２">'データ'!$N$2:$N$17</definedName>
    <definedName name="性別">'データ'!$L$2:$L$3</definedName>
    <definedName name="地区Ｎｏ">'データ'!$F$2:$F$19</definedName>
    <definedName name="地区名">'データ'!$G$2:$G$19</definedName>
    <definedName name="中体連Ｎｏ">'データ'!$F$2:$F$19</definedName>
  </definedNames>
  <calcPr fullCalcOnLoad="1"/>
</workbook>
</file>

<file path=xl/comments1.xml><?xml version="1.0" encoding="utf-8"?>
<comments xmlns="http://schemas.openxmlformats.org/spreadsheetml/2006/main">
  <authors>
    <author>OGASAWARA</author>
  </authors>
  <commentList>
    <comment ref="C8" authorId="0">
      <text>
        <r>
          <rPr>
            <sz val="9"/>
            <rFont val="ＭＳ Ｐゴシック"/>
            <family val="3"/>
          </rPr>
          <t xml:space="preserve">県中体連陸上専門部のＮＯカード割当て番号を半角算用数字で入力。
</t>
        </r>
      </text>
    </comment>
    <comment ref="C9" authorId="0">
      <text>
        <r>
          <rPr>
            <sz val="9"/>
            <rFont val="ＭＳ Ｐゴシック"/>
            <family val="3"/>
          </rPr>
          <t>▼をクリックし，リストから中体連名を選択</t>
        </r>
      </text>
    </comment>
    <comment ref="C10" authorId="0">
      <text>
        <r>
          <rPr>
            <sz val="9"/>
            <rFont val="ＭＳ Ｐゴシック"/>
            <family val="3"/>
          </rPr>
          <t xml:space="preserve">郡市中体連会長のお名前を入力。
全角で入力し，姓と名間にスペースを１つ入れる。
</t>
        </r>
        <r>
          <rPr>
            <sz val="9"/>
            <color indexed="10"/>
            <rFont val="ＭＳ Ｐゴシック"/>
            <family val="3"/>
          </rPr>
          <t>例
　宮城　太郎</t>
        </r>
      </text>
    </comment>
    <comment ref="C11" authorId="0">
      <text>
        <r>
          <rPr>
            <sz val="9"/>
            <rFont val="ＭＳ Ｐゴシック"/>
            <family val="3"/>
          </rPr>
          <t xml:space="preserve">各郡市中体連の事務局校の住所を全角で入力
</t>
        </r>
      </text>
    </comment>
    <comment ref="C12" authorId="0">
      <text>
        <r>
          <rPr>
            <sz val="9"/>
            <rFont val="ＭＳ Ｐゴシック"/>
            <family val="3"/>
          </rPr>
          <t xml:space="preserve">事務局校の電話番号を半角算用数字で入力。
</t>
        </r>
        <r>
          <rPr>
            <sz val="9"/>
            <color indexed="10"/>
            <rFont val="ＭＳ Ｐゴシック"/>
            <family val="3"/>
          </rPr>
          <t>例
　0223-20-1000</t>
        </r>
      </text>
    </comment>
    <comment ref="C14" authorId="0">
      <text>
        <r>
          <rPr>
            <sz val="9"/>
            <rFont val="ＭＳ Ｐゴシック"/>
            <family val="3"/>
          </rPr>
          <t xml:space="preserve">監督の先生のお名前を全角で入力。
二人いる場合は，二人入力。
姓と名の間に全角スペースを１つ入れる。
</t>
        </r>
        <r>
          <rPr>
            <sz val="9"/>
            <color indexed="10"/>
            <rFont val="ＭＳ Ｐゴシック"/>
            <family val="3"/>
          </rPr>
          <t>例
　仙台　走二</t>
        </r>
      </text>
    </comment>
    <comment ref="C17" authorId="0">
      <text>
        <r>
          <rPr>
            <sz val="9"/>
            <rFont val="ＭＳ Ｐゴシック"/>
            <family val="3"/>
          </rPr>
          <t xml:space="preserve">携帯電話がある方は，できるだけ携帯の番号をお願いします。
入力ミス等があった場合の連絡に利用します。
半角算用数字で入力してください。
</t>
        </r>
        <r>
          <rPr>
            <sz val="9"/>
            <color indexed="10"/>
            <rFont val="ＭＳ Ｐゴシック"/>
            <family val="3"/>
          </rPr>
          <t>例
　090-1234-5678</t>
        </r>
      </text>
    </comment>
  </commentList>
</comments>
</file>

<file path=xl/comments2.xml><?xml version="1.0" encoding="utf-8"?>
<comments xmlns="http://schemas.openxmlformats.org/spreadsheetml/2006/main">
  <authors>
    <author>MARU</author>
    <author>OGASAWARA</author>
  </authors>
  <commentList>
    <comment ref="J8" authorId="0">
      <text>
        <r>
          <rPr>
            <b/>
            <sz val="9"/>
            <color indexed="8"/>
            <rFont val="ＭＳ Ｐゴシック"/>
            <family val="3"/>
          </rPr>
          <t>出場者は▼をクリックし，
リストから種目を選択</t>
        </r>
      </text>
    </comment>
    <comment ref="K8" authorId="0">
      <text>
        <r>
          <rPr>
            <b/>
            <sz val="9"/>
            <rFont val="ＭＳ Ｐゴシック"/>
            <family val="3"/>
          </rPr>
          <t xml:space="preserve">リレー参加者に記録を入力
例　
</t>
        </r>
        <r>
          <rPr>
            <b/>
            <sz val="9"/>
            <color indexed="10"/>
            <rFont val="ＭＳ Ｐゴシック"/>
            <family val="3"/>
          </rPr>
          <t>45秒15 → 45.15</t>
        </r>
      </text>
    </comment>
    <comment ref="I8" authorId="0">
      <text>
        <r>
          <rPr>
            <b/>
            <sz val="9"/>
            <rFont val="ＭＳ Ｐゴシック"/>
            <family val="3"/>
          </rPr>
          <t xml:space="preserve">外字を使用する者には○を入力
</t>
        </r>
        <r>
          <rPr>
            <b/>
            <sz val="9"/>
            <color indexed="10"/>
            <rFont val="ＭＳ Ｐゴシック"/>
            <family val="3"/>
          </rPr>
          <t>▼をクリックし，
リストから○を選択</t>
        </r>
      </text>
    </comment>
    <comment ref="H8" authorId="0">
      <text>
        <r>
          <rPr>
            <b/>
            <sz val="9"/>
            <rFont val="ＭＳ Ｐゴシック"/>
            <family val="3"/>
          </rPr>
          <t>▼をクリックしリストから選択
例
　</t>
        </r>
        <r>
          <rPr>
            <b/>
            <sz val="9"/>
            <color indexed="10"/>
            <rFont val="ＭＳ Ｐゴシック"/>
            <family val="3"/>
          </rPr>
          <t>男子→1　女子→2</t>
        </r>
      </text>
    </comment>
    <comment ref="G8" authorId="0">
      <text>
        <r>
          <rPr>
            <b/>
            <sz val="9"/>
            <rFont val="ＭＳ Ｐゴシック"/>
            <family val="3"/>
          </rPr>
          <t xml:space="preserve">ﾌﾘｶﾞﾅを半角かｔｶﾀｶﾅ入力
姓と名の間には半角スペースを１つ入れる
例
</t>
        </r>
        <r>
          <rPr>
            <b/>
            <sz val="9"/>
            <color indexed="10"/>
            <rFont val="ＭＳ Ｐゴシック"/>
            <family val="3"/>
          </rPr>
          <t>ﾐﾔｷﾞ　ﾀﾛｳ</t>
        </r>
      </text>
    </comment>
    <comment ref="F8" authorId="0">
      <text>
        <r>
          <rPr>
            <b/>
            <sz val="9"/>
            <rFont val="ＭＳ Ｐゴシック"/>
            <family val="3"/>
          </rPr>
          <t xml:space="preserve">▼をクリックしリストから学年を選択
</t>
        </r>
      </text>
    </comment>
    <comment ref="E8" authorId="0">
      <text>
        <r>
          <rPr>
            <b/>
            <sz val="9"/>
            <rFont val="ＭＳ Ｐゴシック"/>
            <family val="3"/>
          </rPr>
          <t xml:space="preserve">氏名を入力
姓と名の間に全角スペースを１つ入れる
例
</t>
        </r>
        <r>
          <rPr>
            <b/>
            <sz val="9"/>
            <color indexed="10"/>
            <rFont val="ＭＳ Ｐゴシック"/>
            <family val="3"/>
          </rPr>
          <t>宮城　太郎</t>
        </r>
      </text>
    </comment>
    <comment ref="L8" authorId="0">
      <text>
        <r>
          <rPr>
            <b/>
            <sz val="9"/>
            <rFont val="ＭＳ Ｐゴシック"/>
            <family val="3"/>
          </rPr>
          <t>▼をクリックし，リストの中から参加種目を選択する。</t>
        </r>
      </text>
    </comment>
    <comment ref="M8" authorId="0">
      <text>
        <r>
          <rPr>
            <b/>
            <sz val="9"/>
            <rFont val="ＭＳ Ｐゴシック"/>
            <family val="3"/>
          </rPr>
          <t xml:space="preserve">記録を入力
</t>
        </r>
        <r>
          <rPr>
            <b/>
            <sz val="9"/>
            <color indexed="10"/>
            <rFont val="ＭＳ Ｐゴシック"/>
            <family val="3"/>
          </rPr>
          <t xml:space="preserve">２５秒００ → 25.00
８分５９秒２３ → 8.59.23
１ｍ８８ → 1m88
２８９０点 → 2890 </t>
        </r>
      </text>
    </comment>
    <comment ref="N8" authorId="0">
      <text>
        <r>
          <rPr>
            <b/>
            <sz val="9"/>
            <rFont val="ＭＳ Ｐゴシック"/>
            <family val="3"/>
          </rPr>
          <t xml:space="preserve">風速を入力
例
</t>
        </r>
        <r>
          <rPr>
            <b/>
            <sz val="9"/>
            <color indexed="10"/>
            <rFont val="ＭＳ Ｐゴシック"/>
            <family val="3"/>
          </rPr>
          <t xml:space="preserve">追風１．８ → +1.8
向風１．８ → -0.8
</t>
        </r>
        <r>
          <rPr>
            <b/>
            <sz val="9"/>
            <rFont val="ＭＳ Ｐゴシック"/>
            <family val="3"/>
          </rPr>
          <t>半角で入力</t>
        </r>
      </text>
    </comment>
    <comment ref="D8" authorId="1">
      <text>
        <r>
          <rPr>
            <b/>
            <sz val="9"/>
            <rFont val="ＭＳ Ｐゴシック"/>
            <family val="3"/>
          </rPr>
          <t>各学校に割当られたＮＯを算用数字半角で入力</t>
        </r>
      </text>
    </comment>
    <comment ref="R8" authorId="1">
      <text>
        <r>
          <rPr>
            <b/>
            <sz val="9"/>
            <color indexed="10"/>
            <rFont val="ＭＳ Ｐゴシック"/>
            <family val="3"/>
          </rPr>
          <t>自動で入力されます</t>
        </r>
      </text>
    </comment>
    <comment ref="S8" authorId="1">
      <text>
        <r>
          <rPr>
            <b/>
            <sz val="9"/>
            <color indexed="10"/>
            <rFont val="ＭＳ Ｐゴシック"/>
            <family val="3"/>
          </rPr>
          <t>自動で入力されます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T8" authorId="1">
      <text>
        <r>
          <rPr>
            <b/>
            <sz val="9"/>
            <color indexed="10"/>
            <rFont val="ＭＳ Ｐゴシック"/>
            <family val="3"/>
          </rPr>
          <t>自動で入力されます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C8" authorId="1">
      <text>
        <r>
          <rPr>
            <b/>
            <sz val="9"/>
            <rFont val="ＭＳ Ｐゴシック"/>
            <family val="3"/>
          </rPr>
          <t>学校番号を入力</t>
        </r>
        <r>
          <rPr>
            <sz val="9"/>
            <rFont val="ＭＳ Ｐゴシック"/>
            <family val="3"/>
          </rPr>
          <t xml:space="preserve">
</t>
        </r>
      </text>
    </comment>
    <comment ref="U7" authorId="1">
      <text>
        <r>
          <rPr>
            <b/>
            <sz val="9"/>
            <rFont val="ＭＳ Ｐゴシック"/>
            <family val="3"/>
          </rPr>
          <t xml:space="preserve">補欠登録をした場合
登録する種目名を選択
</t>
        </r>
        <r>
          <rPr>
            <b/>
            <sz val="9"/>
            <color indexed="10"/>
            <rFont val="ＭＳ Ｐゴシック"/>
            <family val="3"/>
          </rPr>
          <t>▼をクリックしリストから選択する</t>
        </r>
        <r>
          <rPr>
            <sz val="9"/>
            <rFont val="ＭＳ Ｐゴシック"/>
            <family val="3"/>
          </rPr>
          <t xml:space="preserve">
</t>
        </r>
      </text>
    </comment>
    <comment ref="R7" authorId="1">
      <text>
        <r>
          <rPr>
            <b/>
            <sz val="9"/>
            <color indexed="10"/>
            <rFont val="ＭＳ Ｐゴシック"/>
            <family val="3"/>
          </rPr>
          <t>自動で入力されます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O7" authorId="1">
      <text>
        <r>
          <rPr>
            <b/>
            <sz val="9"/>
            <color indexed="10"/>
            <rFont val="ＭＳ Ｐゴシック"/>
            <family val="3"/>
          </rPr>
          <t>２種目出場する者
のみ入力</t>
        </r>
        <r>
          <rPr>
            <sz val="9"/>
            <rFont val="ＭＳ Ｐゴシック"/>
            <family val="3"/>
          </rPr>
          <t xml:space="preserve">
</t>
        </r>
      </text>
    </comment>
    <comment ref="O8" authorId="0">
      <text>
        <r>
          <rPr>
            <b/>
            <sz val="9"/>
            <rFont val="ＭＳ Ｐゴシック"/>
            <family val="3"/>
          </rPr>
          <t>▼をクリックし，リストの中から参加種目を選択する。</t>
        </r>
      </text>
    </comment>
    <comment ref="P8" authorId="0">
      <text>
        <r>
          <rPr>
            <b/>
            <sz val="9"/>
            <rFont val="ＭＳ Ｐゴシック"/>
            <family val="3"/>
          </rPr>
          <t xml:space="preserve">記録を入力
例
</t>
        </r>
        <r>
          <rPr>
            <b/>
            <sz val="9"/>
            <color indexed="10"/>
            <rFont val="ＭＳ Ｐゴシック"/>
            <family val="3"/>
          </rPr>
          <t xml:space="preserve">２５秒００ → 25.00
８分５９秒２３ → 8.59.23
１ｍ８８ → 1m88
２８９０点 → 2890 </t>
        </r>
      </text>
    </comment>
    <comment ref="Q8" authorId="0">
      <text>
        <r>
          <rPr>
            <b/>
            <sz val="9"/>
            <rFont val="ＭＳ Ｐゴシック"/>
            <family val="3"/>
          </rPr>
          <t xml:space="preserve">風速を入力
例
</t>
        </r>
        <r>
          <rPr>
            <b/>
            <sz val="9"/>
            <color indexed="10"/>
            <rFont val="ＭＳ Ｐゴシック"/>
            <family val="3"/>
          </rPr>
          <t>追風１．８ → +1.8
向風１．８ → -0.8</t>
        </r>
      </text>
    </comment>
  </commentList>
</comments>
</file>

<file path=xl/sharedStrings.xml><?xml version="1.0" encoding="utf-8"?>
<sst xmlns="http://schemas.openxmlformats.org/spreadsheetml/2006/main" count="909" uniqueCount="866">
  <si>
    <t>ﾌﾘｶﾞﾅ</t>
  </si>
  <si>
    <t>学校名(略式)</t>
  </si>
  <si>
    <t>ﾌﾘｶﾞﾅ</t>
  </si>
  <si>
    <t>氏　　名</t>
  </si>
  <si>
    <t>学年</t>
  </si>
  <si>
    <t>性</t>
  </si>
  <si>
    <t>風速</t>
  </si>
  <si>
    <t>学校名(正式な名称)</t>
  </si>
  <si>
    <t>外字使用</t>
  </si>
  <si>
    <t>リレー</t>
  </si>
  <si>
    <t>登　　録　　選　　手</t>
  </si>
  <si>
    <t>200m</t>
  </si>
  <si>
    <t>400m</t>
  </si>
  <si>
    <t>800m</t>
  </si>
  <si>
    <t>3000m</t>
  </si>
  <si>
    <t>100mH</t>
  </si>
  <si>
    <t>110mH</t>
  </si>
  <si>
    <t>棒高跳</t>
  </si>
  <si>
    <t>砲丸投</t>
  </si>
  <si>
    <t>走高跳</t>
  </si>
  <si>
    <t>走幅跳</t>
  </si>
  <si>
    <t>四種競技</t>
  </si>
  <si>
    <t>出場</t>
  </si>
  <si>
    <t>記録</t>
  </si>
  <si>
    <t>4×100mR</t>
  </si>
  <si>
    <t>仙台一</t>
  </si>
  <si>
    <t>仙台二</t>
  </si>
  <si>
    <t>三条</t>
  </si>
  <si>
    <t>上杉山</t>
  </si>
  <si>
    <t>五城</t>
  </si>
  <si>
    <t>宮城野</t>
  </si>
  <si>
    <t>東仙台</t>
  </si>
  <si>
    <t>東華</t>
  </si>
  <si>
    <t>五橋</t>
  </si>
  <si>
    <t>愛宕</t>
  </si>
  <si>
    <t>八軒</t>
  </si>
  <si>
    <t>南小泉</t>
  </si>
  <si>
    <t>長町</t>
  </si>
  <si>
    <t>六郷</t>
  </si>
  <si>
    <t>七郷</t>
  </si>
  <si>
    <t>高砂</t>
  </si>
  <si>
    <t>岩切</t>
  </si>
  <si>
    <t>西多賀</t>
  </si>
  <si>
    <t>生出</t>
  </si>
  <si>
    <t>郡山</t>
  </si>
  <si>
    <t>台原</t>
  </si>
  <si>
    <t>北仙台</t>
  </si>
  <si>
    <t>鶴谷</t>
  </si>
  <si>
    <t>八木山</t>
  </si>
  <si>
    <t>中山</t>
  </si>
  <si>
    <t>山田</t>
  </si>
  <si>
    <t>蒲町</t>
  </si>
  <si>
    <t>桜丘</t>
  </si>
  <si>
    <t>中野</t>
  </si>
  <si>
    <t>袋原</t>
  </si>
  <si>
    <t>折立</t>
  </si>
  <si>
    <t>幸町</t>
  </si>
  <si>
    <t>沖野</t>
  </si>
  <si>
    <t>人来田</t>
  </si>
  <si>
    <t>西山</t>
  </si>
  <si>
    <t>広瀬</t>
  </si>
  <si>
    <t>大沢</t>
  </si>
  <si>
    <t>附属</t>
  </si>
  <si>
    <t>吉成</t>
  </si>
  <si>
    <t>秋保</t>
  </si>
  <si>
    <t>七北田</t>
  </si>
  <si>
    <t>根白石</t>
  </si>
  <si>
    <t>八乙女</t>
  </si>
  <si>
    <t>将監</t>
  </si>
  <si>
    <t>南光台</t>
  </si>
  <si>
    <t>向陽台</t>
  </si>
  <si>
    <t>加茂</t>
  </si>
  <si>
    <t>将監東</t>
  </si>
  <si>
    <t>鶴が丘</t>
  </si>
  <si>
    <t>寺岡</t>
  </si>
  <si>
    <t>南光台東</t>
  </si>
  <si>
    <t>長命ｹ丘</t>
  </si>
  <si>
    <t>富沢</t>
  </si>
  <si>
    <t>南中山</t>
  </si>
  <si>
    <t>茂庭台</t>
  </si>
  <si>
    <t>高森</t>
  </si>
  <si>
    <t>田子</t>
  </si>
  <si>
    <t>住吉台</t>
  </si>
  <si>
    <t>南吉成</t>
  </si>
  <si>
    <t>松陵</t>
  </si>
  <si>
    <t>柳生</t>
  </si>
  <si>
    <t>館</t>
  </si>
  <si>
    <t>広陵</t>
  </si>
  <si>
    <t>東北学院</t>
  </si>
  <si>
    <t>宮城学院</t>
  </si>
  <si>
    <t>尚絅</t>
  </si>
  <si>
    <t>白百合</t>
  </si>
  <si>
    <t>ウルスラ</t>
  </si>
  <si>
    <t>東北朝鮮</t>
  </si>
  <si>
    <t>白石</t>
  </si>
  <si>
    <t>白石南</t>
  </si>
  <si>
    <t>白石東</t>
  </si>
  <si>
    <t>白川</t>
  </si>
  <si>
    <t>福岡</t>
  </si>
  <si>
    <t>小原</t>
  </si>
  <si>
    <t>七ヶ宿</t>
  </si>
  <si>
    <t>宮</t>
  </si>
  <si>
    <t>遠刈田</t>
  </si>
  <si>
    <t>円田</t>
  </si>
  <si>
    <t>大河原</t>
  </si>
  <si>
    <t>金ヶ瀬</t>
  </si>
  <si>
    <t>槻木</t>
  </si>
  <si>
    <t>船岡</t>
  </si>
  <si>
    <t>船迫</t>
  </si>
  <si>
    <t>村田一</t>
  </si>
  <si>
    <t>村田二</t>
  </si>
  <si>
    <t>川崎</t>
  </si>
  <si>
    <t>富岡</t>
  </si>
  <si>
    <t>角田</t>
  </si>
  <si>
    <t>金津</t>
  </si>
  <si>
    <t>北角田</t>
  </si>
  <si>
    <t>西根</t>
  </si>
  <si>
    <t>玉川</t>
  </si>
  <si>
    <t>浦戸</t>
  </si>
  <si>
    <t>多賀城</t>
  </si>
  <si>
    <t>多賀城二</t>
  </si>
  <si>
    <t>東豊</t>
  </si>
  <si>
    <t>高崎</t>
  </si>
  <si>
    <t>利府</t>
  </si>
  <si>
    <t>しらかし台</t>
  </si>
  <si>
    <t>利府西</t>
  </si>
  <si>
    <t>松島</t>
  </si>
  <si>
    <t>七ヶ浜</t>
  </si>
  <si>
    <t>向洋</t>
  </si>
  <si>
    <t>名取一</t>
  </si>
  <si>
    <t>名取二</t>
  </si>
  <si>
    <t>増田</t>
  </si>
  <si>
    <t>閖上</t>
  </si>
  <si>
    <t>みどり台</t>
  </si>
  <si>
    <t>岩沼</t>
  </si>
  <si>
    <t>玉浦</t>
  </si>
  <si>
    <t>岩沼北</t>
  </si>
  <si>
    <t>岩沼西</t>
  </si>
  <si>
    <t>亘理</t>
  </si>
  <si>
    <t>逢隈</t>
  </si>
  <si>
    <t>荒浜</t>
  </si>
  <si>
    <t>吉田</t>
  </si>
  <si>
    <t>坂元</t>
  </si>
  <si>
    <t>宮床</t>
  </si>
  <si>
    <t>富谷</t>
  </si>
  <si>
    <t>東向陽台</t>
  </si>
  <si>
    <t>日吉台</t>
  </si>
  <si>
    <t>成田</t>
  </si>
  <si>
    <t>大衡</t>
  </si>
  <si>
    <t>古川</t>
  </si>
  <si>
    <t>古川西</t>
  </si>
  <si>
    <t>古川北</t>
  </si>
  <si>
    <t>古川東</t>
  </si>
  <si>
    <t>古川南</t>
  </si>
  <si>
    <t>古川黎明</t>
  </si>
  <si>
    <t>涌谷</t>
  </si>
  <si>
    <t>箟岳</t>
  </si>
  <si>
    <t>南郷</t>
  </si>
  <si>
    <t>不動堂</t>
  </si>
  <si>
    <t>小牛田</t>
  </si>
  <si>
    <t>田尻</t>
  </si>
  <si>
    <t>鹿島台</t>
  </si>
  <si>
    <t>松山</t>
  </si>
  <si>
    <t>三本木</t>
  </si>
  <si>
    <t>中新田</t>
  </si>
  <si>
    <t>小野田</t>
  </si>
  <si>
    <t>宮崎</t>
  </si>
  <si>
    <t>色麻</t>
  </si>
  <si>
    <t>岩出山</t>
  </si>
  <si>
    <t>鳴子</t>
  </si>
  <si>
    <t>築館</t>
  </si>
  <si>
    <t>志波姫</t>
  </si>
  <si>
    <t>高清水</t>
  </si>
  <si>
    <t>瀬峰</t>
  </si>
  <si>
    <t>若柳</t>
  </si>
  <si>
    <t>金成</t>
  </si>
  <si>
    <t>栗駒</t>
  </si>
  <si>
    <t>佐沼</t>
  </si>
  <si>
    <t>新田</t>
  </si>
  <si>
    <t>登米</t>
  </si>
  <si>
    <t>東和</t>
  </si>
  <si>
    <t>豊里</t>
  </si>
  <si>
    <t>石越</t>
  </si>
  <si>
    <t>米山</t>
  </si>
  <si>
    <t>南方</t>
  </si>
  <si>
    <t>津山</t>
  </si>
  <si>
    <t>石巻</t>
  </si>
  <si>
    <t>住吉</t>
  </si>
  <si>
    <t>門脇</t>
  </si>
  <si>
    <t>湊</t>
  </si>
  <si>
    <t>蛇田</t>
  </si>
  <si>
    <t>荻浜</t>
  </si>
  <si>
    <t>渡波</t>
  </si>
  <si>
    <t>稲井</t>
  </si>
  <si>
    <t>青葉</t>
  </si>
  <si>
    <t>万石浦</t>
  </si>
  <si>
    <t>飯野川</t>
  </si>
  <si>
    <t>河北</t>
  </si>
  <si>
    <t>桃生</t>
  </si>
  <si>
    <t>北上</t>
  </si>
  <si>
    <t>河南東</t>
  </si>
  <si>
    <t>河南西</t>
  </si>
  <si>
    <t>雄勝</t>
  </si>
  <si>
    <t>大須</t>
  </si>
  <si>
    <t>大原</t>
  </si>
  <si>
    <t>寄磯</t>
  </si>
  <si>
    <t>志津川</t>
  </si>
  <si>
    <t>入谷</t>
  </si>
  <si>
    <t>戸倉</t>
  </si>
  <si>
    <t>歌津</t>
  </si>
  <si>
    <t>気仙沼</t>
  </si>
  <si>
    <t>条南</t>
  </si>
  <si>
    <t>鹿折</t>
  </si>
  <si>
    <t>大島</t>
  </si>
  <si>
    <t>新月</t>
  </si>
  <si>
    <t>松岩</t>
  </si>
  <si>
    <t>階上</t>
  </si>
  <si>
    <t>面瀬</t>
  </si>
  <si>
    <t>大谷</t>
  </si>
  <si>
    <t>津谷</t>
  </si>
  <si>
    <t>小泉</t>
  </si>
  <si>
    <t>唐桑</t>
  </si>
  <si>
    <t>小原木</t>
  </si>
  <si>
    <t>低4×100mR</t>
  </si>
  <si>
    <t>1年100m</t>
  </si>
  <si>
    <t>2年100m</t>
  </si>
  <si>
    <t>3年100m</t>
  </si>
  <si>
    <t>1年1500m</t>
  </si>
  <si>
    <t>個人種目</t>
  </si>
  <si>
    <t>記　録</t>
  </si>
  <si>
    <t>ｻﾝｼﾞｮｳ</t>
  </si>
  <si>
    <t>仙台市立三条中学校</t>
  </si>
  <si>
    <t>ｶﾐｽｷﾞﾔﾏ</t>
  </si>
  <si>
    <t>仙台市立上杉山中学校</t>
  </si>
  <si>
    <t>ｺﾞｼﾞｮｳ</t>
  </si>
  <si>
    <t>仙台市立五城中学校</t>
  </si>
  <si>
    <t>ﾐﾔｷﾞﾉ</t>
  </si>
  <si>
    <t>仙台市立宮城野中学校</t>
  </si>
  <si>
    <t>ﾋｶﾞｼｾﾝﾀﾞｲ</t>
  </si>
  <si>
    <t>仙台市立東仙台中学校</t>
  </si>
  <si>
    <t>ﾄｳｶ</t>
  </si>
  <si>
    <t>仙台市立東華中学校</t>
  </si>
  <si>
    <t>ｾﾝﾀﾞｲｲﾁ</t>
  </si>
  <si>
    <t>ｾﾝﾀﾞｲﾆ</t>
  </si>
  <si>
    <t>ｲﾂﾂﾊﾞｼ</t>
  </si>
  <si>
    <t>仙台市立五橋中学校</t>
  </si>
  <si>
    <t>ｱﾀｺﾞ</t>
  </si>
  <si>
    <t>仙台市立愛宕中学校</t>
  </si>
  <si>
    <t>ﾊﾁｹﾝ</t>
  </si>
  <si>
    <t>仙台市立八軒中学校</t>
  </si>
  <si>
    <t>ﾐﾅﾐｺｲｽﾞﾐ</t>
  </si>
  <si>
    <t>仙台市立南小泉中学校</t>
  </si>
  <si>
    <t>ﾅｶﾞﾏﾁ</t>
  </si>
  <si>
    <t>仙台市立長町中学校</t>
  </si>
  <si>
    <t>ｾﾝﾀﾞｲ･ﾅｶﾀﾞ</t>
  </si>
  <si>
    <t>仙台市立中田中学校</t>
  </si>
  <si>
    <t>ﾛｸｺﾞｳ</t>
  </si>
  <si>
    <t>仙台市立六郷中学校</t>
  </si>
  <si>
    <t>ｼﾁｺﾞｳ</t>
  </si>
  <si>
    <t>仙台市立七郷中学校</t>
  </si>
  <si>
    <t>ﾀｶｻｺﾞ</t>
  </si>
  <si>
    <t>仙台市立高砂中学校</t>
  </si>
  <si>
    <t>ｲﾜｷﾘ</t>
  </si>
  <si>
    <t>仙台市立岩切中学校</t>
  </si>
  <si>
    <t>ﾆｼﾀｶﾞ</t>
  </si>
  <si>
    <t>仙台市立西多賀中学校</t>
  </si>
  <si>
    <t>ｵｲﾃﾞ</t>
  </si>
  <si>
    <t>仙台市立生出中学校</t>
  </si>
  <si>
    <t>ｺｵﾘﾔﾏ</t>
  </si>
  <si>
    <t>仙台市立郡山中学校</t>
  </si>
  <si>
    <t>ﾀﾞｲﾉﾊﾗ</t>
  </si>
  <si>
    <t>仙台市立台原中学校</t>
  </si>
  <si>
    <t>ｷﾀｾﾝﾀﾞｲ</t>
  </si>
  <si>
    <t>仙台市立北仙台中学校</t>
  </si>
  <si>
    <t>ﾂﾙｶﾞﾔ</t>
  </si>
  <si>
    <t>仙台市立鶴谷中学校</t>
  </si>
  <si>
    <t>ﾔｷﾞﾔﾏ</t>
  </si>
  <si>
    <t>仙台市立八木山中学校</t>
  </si>
  <si>
    <t>ﾅｶﾔﾏ</t>
  </si>
  <si>
    <t>仙台市立中山中学校</t>
  </si>
  <si>
    <t>ﾔﾏﾀﾞ</t>
  </si>
  <si>
    <t>仙台市立山田中学校</t>
  </si>
  <si>
    <t>ｶﾊﾞﾉﾏﾁ</t>
  </si>
  <si>
    <t>仙台市立蒲町中学校</t>
  </si>
  <si>
    <t>ｻｸﾗｶﾞｵｶ</t>
  </si>
  <si>
    <t>仙台市立桜丘中学校</t>
  </si>
  <si>
    <t>ﾅｶﾉ</t>
  </si>
  <si>
    <t>仙台市立中野中学校</t>
  </si>
  <si>
    <t>ﾌｸﾛﾊﾞﾗ</t>
  </si>
  <si>
    <t>仙台市立袋原中学校</t>
  </si>
  <si>
    <t>ｵﾘﾀﾃ</t>
  </si>
  <si>
    <t>仙台市立折立中学校</t>
  </si>
  <si>
    <t>ｻｲﾜｲﾁｮｳ</t>
  </si>
  <si>
    <t>仙台市立幸町中学校</t>
  </si>
  <si>
    <t>ｵｷﾉ</t>
  </si>
  <si>
    <t>仙台市立沖野中学校</t>
  </si>
  <si>
    <t>ﾋﾄｷﾀ</t>
  </si>
  <si>
    <t>仙台市立人来田中学校</t>
  </si>
  <si>
    <t>ﾆｼﾔﾏ</t>
  </si>
  <si>
    <t>仙台市立西山中学校</t>
  </si>
  <si>
    <t>ﾋﾛｾ</t>
  </si>
  <si>
    <t>仙台市立広瀬中学校</t>
  </si>
  <si>
    <t>ｵｵｻﾜ</t>
  </si>
  <si>
    <t>仙台市立大沢中学校</t>
  </si>
  <si>
    <t>ﾌｿﾞｸ</t>
  </si>
  <si>
    <t>宮城教育大学付属中学校</t>
  </si>
  <si>
    <t>ﾖｼﾅﾘ</t>
  </si>
  <si>
    <t>仙台市立吉成中学校</t>
  </si>
  <si>
    <t>ｱｷｳ</t>
  </si>
  <si>
    <t>仙台市立秋保中学校</t>
  </si>
  <si>
    <t>ﾅﾅｷﾀ</t>
  </si>
  <si>
    <t>仙台市立七北田中学校</t>
  </si>
  <si>
    <t>ﾈﾉｼﾛｲｼ</t>
  </si>
  <si>
    <t>仙台市立根白石中学校</t>
  </si>
  <si>
    <t>ﾔｵﾄﾒ</t>
  </si>
  <si>
    <t>仙台市立八乙女中学校</t>
  </si>
  <si>
    <t>ｼｮｳｹﾞﾝ</t>
  </si>
  <si>
    <t>仙台市立将監中学校</t>
  </si>
  <si>
    <t>ﾅﾝｺｳﾀﾞｲ</t>
  </si>
  <si>
    <t>仙台市立南光台中学校</t>
  </si>
  <si>
    <t>ｺｳﾖｳﾀﾞｲ</t>
  </si>
  <si>
    <t>仙台市立向陽台中学校</t>
  </si>
  <si>
    <t>ｶﾓ</t>
  </si>
  <si>
    <t>仙台市立加茂中学校</t>
  </si>
  <si>
    <t>ｼｮｳｹﾞﾝﾋｶﾞｼ</t>
  </si>
  <si>
    <t>仙台市立将監東中学校</t>
  </si>
  <si>
    <t>ﾂﾙｶﾞｵｶ</t>
  </si>
  <si>
    <t>仙台市立鶴が丘中学校</t>
  </si>
  <si>
    <t>ﾃﾗｵｶ</t>
  </si>
  <si>
    <t>仙台市立寺岡中学校</t>
  </si>
  <si>
    <t>仙台市立南光台東中学校</t>
  </si>
  <si>
    <t>ﾅﾝｺｳﾀﾞｲﾋｶﾞｼ</t>
  </si>
  <si>
    <t>ﾁｮｳﾒｲｶﾞｵｶ</t>
  </si>
  <si>
    <t>仙台市立長命ｹ丘中学校</t>
  </si>
  <si>
    <t>ﾄﾐｻﾞﾜ</t>
  </si>
  <si>
    <t>仙台市立富沢中学校</t>
  </si>
  <si>
    <t>ﾐﾅﾐﾅｶﾔﾏ</t>
  </si>
  <si>
    <t>仙台市立南中山中学校</t>
  </si>
  <si>
    <t>ﾓﾆﾜﾀﾞｲ</t>
  </si>
  <si>
    <t>仙台市立茂庭台中学校</t>
  </si>
  <si>
    <t>ﾀｶﾓﾘ</t>
  </si>
  <si>
    <t>仙台市立高森中学校</t>
  </si>
  <si>
    <t>ﾀｺﾞ</t>
  </si>
  <si>
    <t>仙台市立田子中学校</t>
  </si>
  <si>
    <t>ｽﾐﾖｼﾀﾞｲ</t>
  </si>
  <si>
    <t>仙台市立住吉台中学校</t>
  </si>
  <si>
    <t>ﾐﾅﾐﾖｼﾅﾘ</t>
  </si>
  <si>
    <t>仙台市立南吉成中学校</t>
  </si>
  <si>
    <t>ｼｮｳﾘｮｳ</t>
  </si>
  <si>
    <t>仙台市立松陵中学校</t>
  </si>
  <si>
    <t>ﾔﾅｷﾞｳ</t>
  </si>
  <si>
    <t>仙台市立柳生中学校</t>
  </si>
  <si>
    <t>ﾔｶﾀ</t>
  </si>
  <si>
    <t>仙台市立館中学校</t>
  </si>
  <si>
    <t>ｺｳﾘｮｳ</t>
  </si>
  <si>
    <t>仙台市立広陵中学校</t>
  </si>
  <si>
    <t>ﾄｳﾎｸｶﾞｸｲﾝ</t>
  </si>
  <si>
    <t>東北学院中学校</t>
  </si>
  <si>
    <t>ﾐﾔｷﾞｶﾞｸｲﾝ</t>
  </si>
  <si>
    <t>宮城学院中学校</t>
  </si>
  <si>
    <t>ｼｮｳｹｲ</t>
  </si>
  <si>
    <t>ｼﾗﾕﾘ</t>
  </si>
  <si>
    <t>仙台白百合学園中学校</t>
  </si>
  <si>
    <t>ｳﾙｽﾗ</t>
  </si>
  <si>
    <t>聖ウルスラ学院英智中学校</t>
  </si>
  <si>
    <t>ﾄｳﾎｸﾁｮｳｾﾝ</t>
  </si>
  <si>
    <t>ｼﾛｲｼ</t>
  </si>
  <si>
    <t>白石市立白石中学校</t>
  </si>
  <si>
    <t>ｼﾛｲｼﾐﾅﾐ</t>
  </si>
  <si>
    <t>白石市立南中学校</t>
  </si>
  <si>
    <t>ｼﾛｲｼﾋｶﾞｼ</t>
  </si>
  <si>
    <t>白石市立東中学校</t>
  </si>
  <si>
    <t>ｼﾗｶﾜ</t>
  </si>
  <si>
    <t>白石市立白川中学校</t>
  </si>
  <si>
    <t>ﾌｸｵｶ</t>
  </si>
  <si>
    <t>白石市立福岡中学校</t>
  </si>
  <si>
    <t>ｵﾊﾞﾗ</t>
  </si>
  <si>
    <t>白石市立小原中学校</t>
  </si>
  <si>
    <t>ｼﾁｶｼｭｸ</t>
  </si>
  <si>
    <t>七ヶ宿町立七ヶ宿中学校</t>
  </si>
  <si>
    <t>ﾐﾔ</t>
  </si>
  <si>
    <t>蔵王町立宮中学校</t>
  </si>
  <si>
    <t>ﾄｵｶﾞｯﾀ</t>
  </si>
  <si>
    <t>蔵王町立遠刈田中学校</t>
  </si>
  <si>
    <t>ｴﾝﾀﾞ</t>
  </si>
  <si>
    <t>蔵王町立円田中学校</t>
  </si>
  <si>
    <t>ｵｵｶﾞﾜﾗ</t>
  </si>
  <si>
    <t>大河原町立大河原中学校</t>
  </si>
  <si>
    <t>ｶﾅｶﾞｾ</t>
  </si>
  <si>
    <t>大河原町立金ヶ瀬中学校</t>
  </si>
  <si>
    <t>ﾂｷﾉｷ</t>
  </si>
  <si>
    <t>柴田町立槻木中学校</t>
  </si>
  <si>
    <t>ﾌﾅｵｶ</t>
  </si>
  <si>
    <t>柴田町立船岡中学校</t>
  </si>
  <si>
    <t>ﾌﾅﾊﾞｻﾏ</t>
  </si>
  <si>
    <t>柴田町立船迫中学校</t>
  </si>
  <si>
    <t>ﾑﾗﾀｲﾁ</t>
  </si>
  <si>
    <t>村田町立村田第一中学校</t>
  </si>
  <si>
    <t>ﾑﾗﾀﾆ</t>
  </si>
  <si>
    <t>村田町立村田第二中学校</t>
  </si>
  <si>
    <t>ｶﾜｻｷ</t>
  </si>
  <si>
    <t>川崎町立川崎中学校</t>
  </si>
  <si>
    <t>ﾄﾐｵｶ</t>
  </si>
  <si>
    <t>川崎町立富岡中学校</t>
  </si>
  <si>
    <t>ｶｸﾀﾞ</t>
  </si>
  <si>
    <t>角田市立角田中学校</t>
  </si>
  <si>
    <t>ｶﾅｽﾞ</t>
  </si>
  <si>
    <t>角田市立金津中学校</t>
  </si>
  <si>
    <t>ｷﾀｶｸﾀﾞ</t>
  </si>
  <si>
    <t>角田市立北角田中学校</t>
  </si>
  <si>
    <t>ﾆｼﾈ</t>
  </si>
  <si>
    <t>角田市立西根中学校</t>
  </si>
  <si>
    <t>塩竈一</t>
  </si>
  <si>
    <t>ｼｵｶﾞﾏｲﾁ</t>
  </si>
  <si>
    <t>塩竈二</t>
  </si>
  <si>
    <t>ｼｵｶﾞﾏﾆ</t>
  </si>
  <si>
    <t>塩竈三</t>
  </si>
  <si>
    <t>ｼｵｶﾞﾏｻﾝ</t>
  </si>
  <si>
    <t>ﾀﾏｶﾞﾜ</t>
  </si>
  <si>
    <t>塩竈市立玉川中学校</t>
  </si>
  <si>
    <t>ｳﾗﾄ</t>
  </si>
  <si>
    <t>塩竈市立浦戸中学校</t>
  </si>
  <si>
    <t>ﾀｶﾞｼﾞｮｳ</t>
  </si>
  <si>
    <t>多賀城市立多賀城中学校</t>
  </si>
  <si>
    <t>ﾀｶﾞｼﾞｮｳﾆ</t>
  </si>
  <si>
    <t>多賀城市立多賀城第二中学校</t>
  </si>
  <si>
    <t>ﾄｳﾎｳ</t>
  </si>
  <si>
    <t>多賀城市立東豊中学校</t>
  </si>
  <si>
    <t>ﾀｶｻｷ</t>
  </si>
  <si>
    <t>多賀城市立高崎中学校</t>
  </si>
  <si>
    <t>秀光</t>
  </si>
  <si>
    <t>ｼｭｳｺｳ</t>
  </si>
  <si>
    <t>秀光中等教育学校</t>
  </si>
  <si>
    <t>ﾘﾌ</t>
  </si>
  <si>
    <t>利府町立利府中学校</t>
  </si>
  <si>
    <t>ｼﾗｶｼﾀﾞｲ</t>
  </si>
  <si>
    <t>利府町立しらかし台中学校</t>
  </si>
  <si>
    <t>ﾘﾌﾆｼ</t>
  </si>
  <si>
    <t>利府町立利府西中学校</t>
  </si>
  <si>
    <t>ﾏﾂｼﾏ</t>
  </si>
  <si>
    <t>松島町立松島中学校</t>
  </si>
  <si>
    <t>ｼﾁｶﾞﾊﾏ</t>
  </si>
  <si>
    <t>七ヶ浜町立七ヶ浜中学校</t>
  </si>
  <si>
    <t>ｺｳﾖｳ</t>
  </si>
  <si>
    <t>七ヶ浜町立向洋中学校</t>
  </si>
  <si>
    <t>ﾅﾄﾘｲﾁ</t>
  </si>
  <si>
    <t>名取市立名取第一中学校</t>
  </si>
  <si>
    <t>ﾅﾄﾘﾆ</t>
  </si>
  <si>
    <t>名取市立名取第二中学校</t>
  </si>
  <si>
    <t>ﾏｽﾀﾞ</t>
  </si>
  <si>
    <t>名取市立増田中学校</t>
  </si>
  <si>
    <t>ﾕﾘｱｹﾞ</t>
  </si>
  <si>
    <t>ﾐﾄﾞﾘﾀﾞｲ</t>
  </si>
  <si>
    <t>名取市立みどり台中学校</t>
  </si>
  <si>
    <t>ｲﾜﾇﾏ</t>
  </si>
  <si>
    <t>岩沼市立岩沼中学校</t>
  </si>
  <si>
    <t>ﾀﾏｳﾗ</t>
  </si>
  <si>
    <t>岩沼市立玉浦中学校</t>
  </si>
  <si>
    <t>ｲﾜﾇﾏｷﾀ</t>
  </si>
  <si>
    <t>岩沼市立岩沼北中学校</t>
  </si>
  <si>
    <t>ｲﾜﾇﾏﾆｼ</t>
  </si>
  <si>
    <t>岩沼市立岩沼西中学校</t>
  </si>
  <si>
    <t>ﾜﾀﾘ</t>
  </si>
  <si>
    <t>亘理町立亘理中学校</t>
  </si>
  <si>
    <t>ｵｵｸﾏ</t>
  </si>
  <si>
    <t>亘理町立逢隈中学校</t>
  </si>
  <si>
    <t>ｱﾗﾊﾏ</t>
  </si>
  <si>
    <t>亘理町立荒浜中学校</t>
  </si>
  <si>
    <t>ﾖｼﾀﾞ</t>
  </si>
  <si>
    <t>亘理町立吉田中学校</t>
  </si>
  <si>
    <t>ﾜﾀﾘ･ﾔﾏｼﾀ</t>
  </si>
  <si>
    <t>山元町立山下中学校</t>
  </si>
  <si>
    <t>ｻｶﾓﾄ</t>
  </si>
  <si>
    <t>山元町立坂元中学校</t>
  </si>
  <si>
    <t>ﾐﾔﾄｺ</t>
  </si>
  <si>
    <t>大和町立宮床中学校</t>
  </si>
  <si>
    <t>ﾄﾐﾔ</t>
  </si>
  <si>
    <t>富谷町立富谷中学校</t>
  </si>
  <si>
    <t>富谷二</t>
  </si>
  <si>
    <t>ﾄﾐﾔﾆ</t>
  </si>
  <si>
    <t>富谷町立富谷第二中学校</t>
  </si>
  <si>
    <t>ﾋｶﾞｼｺｳﾖｳﾀﾞｲ</t>
  </si>
  <si>
    <t>富谷町立東向陽台中学校</t>
  </si>
  <si>
    <t>ﾋﾖｼﾀﾞｲ</t>
  </si>
  <si>
    <t>富谷町立日吉台中学校</t>
  </si>
  <si>
    <t>ﾅﾘﾀ</t>
  </si>
  <si>
    <t>富谷町立成田中学校</t>
  </si>
  <si>
    <t>ｵｵﾋﾗ</t>
  </si>
  <si>
    <t>大衡村立大衡中学校</t>
  </si>
  <si>
    <t>NOｶｰﾄﾞ</t>
  </si>
  <si>
    <t>補欠登録</t>
  </si>
  <si>
    <t>ﾌﾙｶﾜ</t>
  </si>
  <si>
    <t>大崎市立古川中学校</t>
  </si>
  <si>
    <t>ﾌﾙｶﾜﾆｼ</t>
  </si>
  <si>
    <t>大崎市立古川西中学校</t>
  </si>
  <si>
    <t>ﾌﾙｶﾜｷﾀ</t>
  </si>
  <si>
    <t>大崎市立古川北中学校</t>
  </si>
  <si>
    <t>ﾌﾙｶﾜﾋｶﾞｼ</t>
  </si>
  <si>
    <t>大崎市立古川東中学校</t>
  </si>
  <si>
    <t>ﾌﾙｶﾜﾐﾅﾐ</t>
  </si>
  <si>
    <t>大崎市立古川南中学校</t>
  </si>
  <si>
    <t>ﾂｷﾀﾞﾃ</t>
  </si>
  <si>
    <t>栗原市立築館中学校</t>
  </si>
  <si>
    <t>ｼﾜﾋﾒ</t>
  </si>
  <si>
    <t>栗原市立志波姫中学校</t>
  </si>
  <si>
    <t>ﾀｶｼﾐｽﾞ</t>
  </si>
  <si>
    <t>栗原市立高清水中学校</t>
  </si>
  <si>
    <t>ｾﾐﾈ</t>
  </si>
  <si>
    <t>栗原市立瀬峰中学校</t>
  </si>
  <si>
    <t>ﾜｶﾔﾅｷﾞ</t>
  </si>
  <si>
    <t>栗原市立若柳中学校</t>
  </si>
  <si>
    <t>ｶﾝﾅﾘ</t>
  </si>
  <si>
    <t>栗原市立金成中学校</t>
  </si>
  <si>
    <t>ｸﾘｺﾏ</t>
  </si>
  <si>
    <t>栗原市立栗駒中学校</t>
  </si>
  <si>
    <t>女川四</t>
  </si>
  <si>
    <t>矢本一</t>
  </si>
  <si>
    <t>矢本二</t>
  </si>
  <si>
    <t>ﾌﾙｶﾜﾚｲﾒｲ</t>
  </si>
  <si>
    <t>宮城県古川黎明中学校</t>
  </si>
  <si>
    <t>ﾜｸﾔ</t>
  </si>
  <si>
    <t>涌谷町立涌谷中学校</t>
  </si>
  <si>
    <t>ﾉﾉﾀﾞｹ</t>
  </si>
  <si>
    <t>涌谷町立箟岳中学校</t>
  </si>
  <si>
    <t>ﾅﾝｺﾞｳ</t>
  </si>
  <si>
    <t>美里町立南郷中学校</t>
  </si>
  <si>
    <t>ﾌﾄﾞｳﾄﾞｳ</t>
  </si>
  <si>
    <t>美里町立不動堂中学校</t>
  </si>
  <si>
    <t>ｺｺﾞﾀ</t>
  </si>
  <si>
    <t>美里町立小牛田中学校</t>
  </si>
  <si>
    <t>ﾀｼﾞﾘ</t>
  </si>
  <si>
    <t>大崎市立田尻中学校</t>
  </si>
  <si>
    <t>ｶｼﾏﾀﾞｲ</t>
  </si>
  <si>
    <t>大崎市立鹿島台中学校</t>
  </si>
  <si>
    <t>ﾏﾂﾔﾏ</t>
  </si>
  <si>
    <t>大崎市立松山中学校</t>
  </si>
  <si>
    <t>ｻﾝﾎﾞﾝｷﾞ</t>
  </si>
  <si>
    <t>大崎市立三本木中学校</t>
  </si>
  <si>
    <t>ﾅｶﾆｲﾀﾞ</t>
  </si>
  <si>
    <t>加美町立中新田中学校</t>
  </si>
  <si>
    <t>ｵﾉﾀﾞ</t>
  </si>
  <si>
    <t>加美町立小野田中学校</t>
  </si>
  <si>
    <t>ﾐﾔｻﾞｷ</t>
  </si>
  <si>
    <t>加美町立宮崎中学校</t>
  </si>
  <si>
    <t>ｼｶﾏ</t>
  </si>
  <si>
    <t>色麻町立色麻中学校</t>
  </si>
  <si>
    <t>ｲﾜﾃﾞﾔﾏ</t>
  </si>
  <si>
    <t>大崎市立岩出山中学校</t>
  </si>
  <si>
    <t>ﾅﾙｺ</t>
  </si>
  <si>
    <t>大崎市立鳴子中学校</t>
  </si>
  <si>
    <t>ｻﾇﾏ</t>
  </si>
  <si>
    <t>ﾆｯﾀ</t>
  </si>
  <si>
    <t>ﾄﾖﾏ</t>
  </si>
  <si>
    <t>登米市立登米中学校</t>
  </si>
  <si>
    <t>ﾄｳﾜ</t>
  </si>
  <si>
    <t>登米市立東和中学校</t>
  </si>
  <si>
    <t>ﾄﾒ･ﾅｶﾀﾞ</t>
  </si>
  <si>
    <t>登米市立中田中学校</t>
  </si>
  <si>
    <t>ﾄﾖｻﾄ</t>
  </si>
  <si>
    <t>登米市立豊里中学校</t>
  </si>
  <si>
    <t>ｲｼｺｼ</t>
  </si>
  <si>
    <t>登米市石越中学校</t>
  </si>
  <si>
    <t>ﾖﾈﾔﾏ</t>
  </si>
  <si>
    <t>登米市立米山中学校</t>
  </si>
  <si>
    <t>ﾐﾅﾐｶﾀ</t>
  </si>
  <si>
    <t>登米市立南方中学校</t>
  </si>
  <si>
    <t>ﾂﾔﾏ</t>
  </si>
  <si>
    <t>登米市立津山中学校</t>
  </si>
  <si>
    <t>ｲｼﾉﾏｷ</t>
  </si>
  <si>
    <t>石巻市立石巻中学校</t>
  </si>
  <si>
    <t>ｽﾐﾖｼ</t>
  </si>
  <si>
    <t>石巻市立住吉中学校</t>
  </si>
  <si>
    <t>ｶﾄﾞﾉﾜｷ</t>
  </si>
  <si>
    <t>石巻市立門脇中学校</t>
  </si>
  <si>
    <t>ﾐﾅﾄ</t>
  </si>
  <si>
    <t>石巻市立湊中学校</t>
  </si>
  <si>
    <t>ﾍﾋﾞﾀ</t>
  </si>
  <si>
    <t>石巻市立蛇田中学校</t>
  </si>
  <si>
    <t>ｵｷﾞﾉﾊﾏ</t>
  </si>
  <si>
    <t>石巻市立荻浜中学校</t>
  </si>
  <si>
    <t>ﾜﾀﾉﾊ</t>
  </si>
  <si>
    <t>石巻市立渡波中学校</t>
  </si>
  <si>
    <t>ｲﾅｲ</t>
  </si>
  <si>
    <t>石巻市立稲井中学校</t>
  </si>
  <si>
    <t>ｲｼﾉﾏｷ･ﾔﾏｼﾀ</t>
  </si>
  <si>
    <t>石巻市立山下中学校</t>
  </si>
  <si>
    <t>ｱｵﾊﾞ</t>
  </si>
  <si>
    <t>石巻市立青葉中学校</t>
  </si>
  <si>
    <t>ﾏﾝｺﾞｸｳﾗ</t>
  </si>
  <si>
    <t>石巻市立万石浦中学校</t>
  </si>
  <si>
    <t>ｲｲﾉｶﾜ</t>
  </si>
  <si>
    <t>石巻市立飯野川中学校</t>
  </si>
  <si>
    <t>ｶﾎｸ</t>
  </si>
  <si>
    <t>石巻市立河北中学校</t>
  </si>
  <si>
    <t>ﾓﾉｳ</t>
  </si>
  <si>
    <t>石巻市立桃生中学校</t>
  </si>
  <si>
    <t>ｷﾀｶﾐ</t>
  </si>
  <si>
    <t>石巻市立北上中学校</t>
  </si>
  <si>
    <t>ｶﾅﾝﾋｶﾞｼ</t>
  </si>
  <si>
    <t>石巻市立河南東中学校</t>
  </si>
  <si>
    <t>ｶﾅﾝﾆｼ</t>
  </si>
  <si>
    <t>石巻市立河南西中学校</t>
  </si>
  <si>
    <t>ｵｶﾞﾂ</t>
  </si>
  <si>
    <t>石巻市立雄勝中学校</t>
  </si>
  <si>
    <t>ｵｵｽ</t>
  </si>
  <si>
    <t>石巻市立大須中学校</t>
  </si>
  <si>
    <t>ｵｵﾊﾗ</t>
  </si>
  <si>
    <t>石巻市立大原中学校</t>
  </si>
  <si>
    <t>ﾖﾘｲｿ</t>
  </si>
  <si>
    <t>石巻市立寄磯中学校</t>
  </si>
  <si>
    <t>ｵﾅｶﾞﾜﾖﾝ</t>
  </si>
  <si>
    <t>女川町立女川第四中学校</t>
  </si>
  <si>
    <t>ﾔﾓﾄｲﾁ</t>
  </si>
  <si>
    <t>東松島市立矢本第一中学校</t>
  </si>
  <si>
    <t>ﾔﾓﾄﾆ</t>
  </si>
  <si>
    <t>東松島市立矢本第二中学校</t>
  </si>
  <si>
    <t>ｼｽﾞｶﾞﾜ</t>
  </si>
  <si>
    <t>南三陸町志津川中学校</t>
  </si>
  <si>
    <t>ｲﾘﾔ</t>
  </si>
  <si>
    <t>南三陸町立入谷中学校</t>
  </si>
  <si>
    <t>ﾄｸﾞﾗ</t>
  </si>
  <si>
    <t>南三陸町立戸倉中学校</t>
  </si>
  <si>
    <t>ｳﾀﾂ</t>
  </si>
  <si>
    <t>南三陸町立歌津中学校</t>
  </si>
  <si>
    <t>ｹｾﾝﾇﾏ</t>
  </si>
  <si>
    <t>気仙沼市立気仙沼中学校</t>
  </si>
  <si>
    <t>ｼﾞｮｳﾅﾝ</t>
  </si>
  <si>
    <t>気仙沼市立条南中学校</t>
  </si>
  <si>
    <t>ｼｼｵﾘ</t>
  </si>
  <si>
    <t>気仙沼市立鹿折中学校</t>
  </si>
  <si>
    <t>ｵｵｼﾏ</t>
  </si>
  <si>
    <t>気仙沼市立大島中学校</t>
  </si>
  <si>
    <t>ﾆｲﾂｷ</t>
  </si>
  <si>
    <t>気仙沼市立新月中学校</t>
  </si>
  <si>
    <t>ﾏﾂｲﾜ</t>
  </si>
  <si>
    <t>気仙沼市立松岩中学校</t>
  </si>
  <si>
    <t>ﾊｼｶﾐ</t>
  </si>
  <si>
    <t>気仙沼市立階上中学校</t>
  </si>
  <si>
    <t>ｵﾓｾ</t>
  </si>
  <si>
    <t>気仙沼市立面瀬中学校</t>
  </si>
  <si>
    <t>ｵｵﾔ</t>
  </si>
  <si>
    <t>ﾂﾔ</t>
  </si>
  <si>
    <t>ｺｲｽﾞﾐ</t>
  </si>
  <si>
    <t>ｶﾗｸﾜ</t>
  </si>
  <si>
    <t>気仙沼市立唐桑中学校</t>
  </si>
  <si>
    <t>ｺﾊﾗｷﾞ</t>
  </si>
  <si>
    <t>気仙沼市立小原木中学校</t>
  </si>
  <si>
    <t>白石・刈田地区</t>
  </si>
  <si>
    <t>角田・伊具地区</t>
  </si>
  <si>
    <t>柴田郡</t>
  </si>
  <si>
    <t>亘理郡</t>
  </si>
  <si>
    <t>岩沼市</t>
  </si>
  <si>
    <t>名取市</t>
  </si>
  <si>
    <t>仙台市</t>
  </si>
  <si>
    <t>塩竈市</t>
  </si>
  <si>
    <t>多賀城市</t>
  </si>
  <si>
    <t>宮城郡</t>
  </si>
  <si>
    <t>黒川郡</t>
  </si>
  <si>
    <t>石巻地区</t>
  </si>
  <si>
    <t>大崎市</t>
  </si>
  <si>
    <t>遠田郡</t>
  </si>
  <si>
    <t>加美郡</t>
  </si>
  <si>
    <t>栗原市</t>
  </si>
  <si>
    <t>登米市</t>
  </si>
  <si>
    <t>番号</t>
  </si>
  <si>
    <t>郡市中体連名</t>
  </si>
  <si>
    <t>出場枠</t>
  </si>
  <si>
    <t>中 体 連</t>
  </si>
  <si>
    <t>個人種目</t>
  </si>
  <si>
    <t>学校番号</t>
  </si>
  <si>
    <t>補欠選手の登録種目</t>
  </si>
  <si>
    <t>登録人数</t>
  </si>
  <si>
    <t>女子</t>
  </si>
  <si>
    <t>男子</t>
  </si>
  <si>
    <t>地区名</t>
  </si>
  <si>
    <t>性別</t>
  </si>
  <si>
    <t>種目</t>
  </si>
  <si>
    <t>リレー</t>
  </si>
  <si>
    <t>略式</t>
  </si>
  <si>
    <t>ﾌﾘｶﾞﾅ</t>
  </si>
  <si>
    <t>正式名称</t>
  </si>
  <si>
    <t>Ｎｏ</t>
  </si>
  <si>
    <t>個人枠</t>
  </si>
  <si>
    <t>リレー枠</t>
  </si>
  <si>
    <t>監督名</t>
  </si>
  <si>
    <t>印</t>
  </si>
  <si>
    <t>会長名</t>
  </si>
  <si>
    <t>　　　　　　　　　　　　　　　　　　　　　　　　　　　　　　　　　　　　　　　　　　　　　　　　宮城県中学校体育連盟陸上競技専門部</t>
  </si>
  <si>
    <t>　大会申込一覧表をこのシートから作成します。宮城スタジアムのコンピュータシステムを利用して大会運営を行いますので，大会申込データの入力にご協力ください。</t>
  </si>
  <si>
    <t>※セルの右上に赤いマークが付いているところに，マウスポインタを移動すると入力時の注意事項が表示されます。</t>
  </si>
  <si>
    <t>手順 １</t>
  </si>
  <si>
    <t>（申込責任者）</t>
  </si>
  <si>
    <t>手順 ２</t>
  </si>
  <si>
    <t>★</t>
  </si>
  <si>
    <t>登録選手</t>
  </si>
  <si>
    <t>⇒</t>
  </si>
  <si>
    <t>⇒</t>
  </si>
  <si>
    <t>各学校に割当てられているＮＯを，半角算用数字で入力。</t>
  </si>
  <si>
    <t>⇒</t>
  </si>
  <si>
    <t xml:space="preserve"> 例　=　「森＿＿＿守」 「仙台＿＿聡」 「宮城＿太郎」 「青葉走一郎」 「佐々木小次郎」</t>
  </si>
  <si>
    <t>セルをクリックし，▼ボタンでリストを開き選択する。</t>
  </si>
  <si>
    <t xml:space="preserve"> 例　=　「ﾓﾘ ﾏﾓﾙ」 ｢ｾﾝﾀﾞｲ ｻﾄｼ｣ ｢ﾐﾔｷﾞ ﾀﾛｳ｣ ｢ｱｵﾊﾞ ｿｳｲﾁﾛｳ｣ ｢ｻｻｷ ｺｼﾞﾛｳ｣</t>
  </si>
  <si>
    <t>⇒</t>
  </si>
  <si>
    <t>セルをクリックし，▼ボタンでリストを開き選択する。　男子「１」　女子「２」</t>
  </si>
  <si>
    <t>★</t>
  </si>
  <si>
    <t>リレー</t>
  </si>
  <si>
    <t>① 出　場</t>
  </si>
  <si>
    <t>⇒</t>
  </si>
  <si>
    <t>リレーに登録する選手はセルをクリックし，▼ボタンでリストを開き出場種目を選択する。</t>
  </si>
  <si>
    <t>② 記　録</t>
  </si>
  <si>
    <t>半角算用数字で，リレーに登録する全ての選手に入力。</t>
  </si>
  <si>
    <t xml:space="preserve"> 例　=　５６秒２３　→　56.23</t>
  </si>
  <si>
    <t>　　　※リレーに登録する選手（６名まで）には全て「出場」「記録」の両方に必要事項を入力してください。</t>
  </si>
  <si>
    <t xml:space="preserve"> 　　 ※リレーに登録しない選手は，「出場」「記録」とも空欄。</t>
  </si>
  <si>
    <t>★</t>
  </si>
  <si>
    <t>① 個人種目</t>
  </si>
  <si>
    <t>⇒</t>
  </si>
  <si>
    <t>セルをクリックし，▼ボタンでリストを開き出場種目を選択する。</t>
  </si>
  <si>
    <t>半角算用数字で入力。</t>
  </si>
  <si>
    <t>③ 風速</t>
  </si>
  <si>
    <t>⇒</t>
  </si>
  <si>
    <t>半角算用数字で，風速を入力。</t>
  </si>
  <si>
    <t xml:space="preserve"> 例　＝　追風１．８ｍ　→　+1.8　　　　向風１．８ｍ　→　-1.8</t>
  </si>
  <si>
    <t>　　 ※リレーのみに登録する選手は，入力の必要はありません。</t>
  </si>
  <si>
    <t>★</t>
  </si>
  <si>
    <t xml:space="preserve"> 所属情報</t>
  </si>
  <si>
    <t>⇒</t>
  </si>
  <si>
    <t>手順 ３</t>
  </si>
  <si>
    <t>手順 ４</t>
  </si>
  <si>
    <t>　内容が正しく印刷されていれば，参加申込一覧表の完成です。</t>
  </si>
  <si>
    <t>手順 ５</t>
  </si>
  <si>
    <t>宮城県中総体陸上競技大会参加申込データについて</t>
  </si>
  <si>
    <t>　各中体連の情報を入力してください</t>
  </si>
  <si>
    <t>中体連名</t>
  </si>
  <si>
    <t>事務局住所</t>
  </si>
  <si>
    <t>事務局ＴＥＬ</t>
  </si>
  <si>
    <t>監督連絡先</t>
  </si>
  <si>
    <t>中体連番号</t>
  </si>
  <si>
    <t>地区Ｎｏ</t>
  </si>
  <si>
    <t>所属情報</t>
  </si>
  <si>
    <t>学年</t>
  </si>
  <si>
    <t>外字</t>
  </si>
  <si>
    <t>○</t>
  </si>
  <si>
    <t>① 学校番号</t>
  </si>
  <si>
    <t>ナンバーカード割当て一覧表の学校番号を入力。</t>
  </si>
  <si>
    <t>② ＮＯｶｰﾄﾞ</t>
  </si>
  <si>
    <t>③ 氏　名</t>
  </si>
  <si>
    <t>④ 学　年</t>
  </si>
  <si>
    <t>⑤ ﾌﾘｶﾞﾅ</t>
  </si>
  <si>
    <t>⑥　 性</t>
  </si>
  <si>
    <t>「★登録選手」の「① 学校番号」を入力すると自動で表示されます。</t>
  </si>
  <si>
    <t xml:space="preserve"> 補欠選手の登録種目</t>
  </si>
  <si>
    <t>補欠登録をする選手はセルをクリックし，▼ボタンでリストを開き種目を選択。</t>
  </si>
  <si>
    <r>
      <t>　</t>
    </r>
    <r>
      <rPr>
        <b/>
        <sz val="12"/>
        <color indexed="12"/>
        <rFont val="ＭＳ Ｐゴシック"/>
        <family val="3"/>
      </rPr>
      <t>『様式Ａ』シートへ移動して，</t>
    </r>
    <r>
      <rPr>
        <sz val="11"/>
        <rFont val="ＭＳ Ｐゴシック"/>
        <family val="3"/>
      </rPr>
      <t>必要事項を</t>
    </r>
    <r>
      <rPr>
        <b/>
        <sz val="11"/>
        <color indexed="10"/>
        <rFont val="ＭＳ Ｐゴシック"/>
        <family val="3"/>
      </rPr>
      <t>すべて</t>
    </r>
    <r>
      <rPr>
        <sz val="11"/>
        <rFont val="ＭＳ Ｐゴシック"/>
        <family val="3"/>
      </rPr>
      <t>入力してください。</t>
    </r>
  </si>
  <si>
    <r>
      <t>　※出場選手のデータを上から順に入力してください。</t>
    </r>
    <r>
      <rPr>
        <b/>
        <sz val="11"/>
        <color indexed="10"/>
        <rFont val="ＭＳ Ｐゴシック"/>
        <family val="3"/>
      </rPr>
      <t>男女別ではありません。</t>
    </r>
  </si>
  <si>
    <r>
      <t>　</t>
    </r>
    <r>
      <rPr>
        <b/>
        <sz val="11"/>
        <color indexed="10"/>
        <rFont val="ＭＳ Ｐゴシック"/>
        <family val="3"/>
      </rPr>
      <t>※個人種目の出場枠が４以上の郡市（仙台市・石巻地区・気仙沼地区）は，男女別に作成してください。</t>
    </r>
  </si>
  <si>
    <r>
      <t>ただし，</t>
    </r>
    <r>
      <rPr>
        <b/>
        <sz val="11"/>
        <color indexed="10"/>
        <rFont val="ＭＳ Ｐゴシック"/>
        <family val="3"/>
      </rPr>
      <t>姓名で５文字６文字になる場合はスペースを入れないで入力。</t>
    </r>
  </si>
  <si>
    <r>
      <t>　</t>
    </r>
    <r>
      <rPr>
        <b/>
        <sz val="12"/>
        <color indexed="12"/>
        <rFont val="ＭＳ Ｐゴシック"/>
        <family val="3"/>
      </rPr>
      <t>『様式Ａ』シートを印刷して，</t>
    </r>
    <r>
      <rPr>
        <sz val="11"/>
        <rFont val="ＭＳ Ｐゴシック"/>
        <family val="3"/>
      </rPr>
      <t>内容を確認してください。</t>
    </r>
  </si>
  <si>
    <r>
      <t>半角ｶﾀｶﾅで</t>
    </r>
    <r>
      <rPr>
        <sz val="11"/>
        <rFont val="ＭＳ Ｐゴシック"/>
        <family val="3"/>
      </rPr>
      <t>入力。姓と名の間に半角スペースを１つ入れる。</t>
    </r>
  </si>
  <si>
    <t>リレー</t>
  </si>
  <si>
    <t>個人種目2</t>
  </si>
  <si>
    <t>　　　　　　１ｍ８７　→　1m87　　　２８９０点　→　2890　</t>
  </si>
  <si>
    <t>申込送信先</t>
  </si>
  <si>
    <t>問合せ・送信先</t>
  </si>
  <si>
    <r>
      <t>　入力が完了しましたら，</t>
    </r>
    <r>
      <rPr>
        <b/>
        <sz val="12"/>
        <color indexed="12"/>
        <rFont val="ＭＳ Ｐゴシック"/>
        <family val="3"/>
      </rPr>
      <t>　「ファイル」→「名前を付けて保存」　</t>
    </r>
    <r>
      <rPr>
        <sz val="11"/>
        <rFont val="ＭＳ Ｐゴシック"/>
        <family val="3"/>
      </rPr>
      <t>を選択し，ファイル名を各郡市の中体連名</t>
    </r>
  </si>
  <si>
    <r>
      <t>各郡市から一つの種目に出場できる枠を超えてのエントリーはできません。</t>
    </r>
    <r>
      <rPr>
        <sz val="11"/>
        <rFont val="ＭＳ Ｐゴシック"/>
        <family val="3"/>
      </rPr>
      <t>『様式Ａ』シートに出場枠が表示されます</t>
    </r>
    <r>
      <rPr>
        <b/>
        <sz val="11"/>
        <rFont val="ＭＳ Ｐゴシック"/>
        <family val="3"/>
      </rPr>
      <t>『様式Ａ』シートの印刷枠内に，種目別人数集計欄がありますので確認してください。</t>
    </r>
  </si>
  <si>
    <r>
      <t>　にして保存してください。　</t>
    </r>
    <r>
      <rPr>
        <b/>
        <sz val="12"/>
        <color indexed="10"/>
        <rFont val="ＭＳ Ｐゴシック"/>
        <family val="3"/>
      </rPr>
      <t>例 = 『岩沼市』　『気仙沼地区』　『宮城郡』　など</t>
    </r>
    <r>
      <rPr>
        <sz val="11"/>
        <rFont val="ＭＳ Ｐゴシック"/>
        <family val="3"/>
      </rPr>
      <t>　</t>
    </r>
  </si>
  <si>
    <t>出場枠</t>
  </si>
  <si>
    <t>ﾁｰﾑ</t>
  </si>
  <si>
    <t>標準記録</t>
  </si>
  <si>
    <t>大和</t>
  </si>
  <si>
    <t>ﾀｲﾜ</t>
  </si>
  <si>
    <t>大和町立大和中学校</t>
  </si>
  <si>
    <t>気仙沼・本吉地区</t>
  </si>
  <si>
    <t>登米市立佐沼中学校</t>
  </si>
  <si>
    <t>登米市立新田中学校</t>
  </si>
  <si>
    <t>仙台市立第一中学校</t>
  </si>
  <si>
    <t>仙台市立第二中学校</t>
  </si>
  <si>
    <t>塩竈市立第一中学校</t>
  </si>
  <si>
    <t>塩竈市立第二中学校</t>
  </si>
  <si>
    <t>塩竈市立第三中学校</t>
  </si>
  <si>
    <r>
      <t>全角で入力し，姓と名の間にスペースを１つ入れる。</t>
    </r>
    <r>
      <rPr>
        <b/>
        <sz val="11"/>
        <color indexed="12"/>
        <rFont val="ＭＳ Ｐゴシック"/>
        <family val="3"/>
      </rPr>
      <t>（５文字に合わせる）</t>
    </r>
  </si>
  <si>
    <r>
      <t>　　　（補欠登録する選手は，何も選択せずに</t>
    </r>
    <r>
      <rPr>
        <b/>
        <sz val="11"/>
        <color indexed="10"/>
        <rFont val="ＭＳ Ｐゴシック"/>
        <family val="3"/>
      </rPr>
      <t>「空欄」</t>
    </r>
    <r>
      <rPr>
        <b/>
        <sz val="11"/>
        <color indexed="12"/>
        <rFont val="ＭＳ Ｐゴシック"/>
        <family val="3"/>
      </rPr>
      <t>にし，右端の補欠選手の登録種目で種目を選択）</t>
    </r>
  </si>
  <si>
    <t>男子登録数合計</t>
  </si>
  <si>
    <t>リレー</t>
  </si>
  <si>
    <t>女子登録数合計</t>
  </si>
  <si>
    <t>大郷</t>
  </si>
  <si>
    <t>ｵｵｻﾄ</t>
  </si>
  <si>
    <t>大郷町立大郷中学校</t>
  </si>
  <si>
    <t>2･3年1500m</t>
  </si>
  <si>
    <t>　各郡市の委員長は，名前を付けて保存したファイルを，下記まで電子メールの添付ファイルとして，送信してください。</t>
  </si>
  <si>
    <t>　また，「手順 ４」で印刷した参加申込一覧表に会長印・監督印を押印し，抽選会に持参してください。</t>
  </si>
  <si>
    <t>青陵</t>
  </si>
  <si>
    <t>ｾｲﾘｮｳ</t>
  </si>
  <si>
    <t>仙台市立仙台青陵中等教育学校</t>
  </si>
  <si>
    <t>ドミニコ</t>
  </si>
  <si>
    <t>ﾄﾞﾐﾆｺ</t>
  </si>
  <si>
    <t>聖ドミニコ学院中学校</t>
  </si>
  <si>
    <t>県聴覚支援</t>
  </si>
  <si>
    <t>ｹﾝﾁｮｳｶｸｼｴﾝ</t>
  </si>
  <si>
    <t>宮城県立聴覚支援学校</t>
  </si>
  <si>
    <t>仙台中田</t>
  </si>
  <si>
    <t>亘理山下</t>
  </si>
  <si>
    <t>登米中田</t>
  </si>
  <si>
    <t>石巻山下</t>
  </si>
  <si>
    <r>
      <t>1年100m</t>
    </r>
    <r>
      <rPr>
        <sz val="11"/>
        <color indexed="11"/>
        <rFont val="ＭＳ Ｐゴシック"/>
        <family val="3"/>
      </rPr>
      <t>1</t>
    </r>
  </si>
  <si>
    <r>
      <t>2年100m</t>
    </r>
    <r>
      <rPr>
        <sz val="11"/>
        <color indexed="11"/>
        <rFont val="ＭＳ Ｐゴシック"/>
        <family val="3"/>
      </rPr>
      <t>1</t>
    </r>
  </si>
  <si>
    <r>
      <t>3年100m</t>
    </r>
    <r>
      <rPr>
        <sz val="11"/>
        <color indexed="11"/>
        <rFont val="ＭＳ Ｐゴシック"/>
        <family val="3"/>
      </rPr>
      <t>1</t>
    </r>
  </si>
  <si>
    <r>
      <t>200m</t>
    </r>
    <r>
      <rPr>
        <sz val="11"/>
        <color indexed="11"/>
        <rFont val="ＭＳ Ｐゴシック"/>
        <family val="3"/>
      </rPr>
      <t>1</t>
    </r>
  </si>
  <si>
    <r>
      <t>400m</t>
    </r>
    <r>
      <rPr>
        <sz val="11"/>
        <color indexed="11"/>
        <rFont val="ＭＳ Ｐゴシック"/>
        <family val="3"/>
      </rPr>
      <t>1</t>
    </r>
  </si>
  <si>
    <r>
      <t>800m</t>
    </r>
    <r>
      <rPr>
        <sz val="11"/>
        <color indexed="11"/>
        <rFont val="ＭＳ Ｐゴシック"/>
        <family val="3"/>
      </rPr>
      <t>1</t>
    </r>
  </si>
  <si>
    <r>
      <t>1年1500m</t>
    </r>
    <r>
      <rPr>
        <sz val="11"/>
        <color indexed="11"/>
        <rFont val="ＭＳ Ｐゴシック"/>
        <family val="3"/>
      </rPr>
      <t>1</t>
    </r>
  </si>
  <si>
    <r>
      <t>2･3年1500m</t>
    </r>
    <r>
      <rPr>
        <sz val="11"/>
        <color indexed="11"/>
        <rFont val="ＭＳ Ｐゴシック"/>
        <family val="3"/>
      </rPr>
      <t>1</t>
    </r>
  </si>
  <si>
    <r>
      <t>3000m</t>
    </r>
    <r>
      <rPr>
        <sz val="11"/>
        <color indexed="11"/>
        <rFont val="ＭＳ Ｐゴシック"/>
        <family val="3"/>
      </rPr>
      <t>1</t>
    </r>
  </si>
  <si>
    <r>
      <t>110mH</t>
    </r>
    <r>
      <rPr>
        <sz val="11"/>
        <color indexed="11"/>
        <rFont val="ＭＳ Ｐゴシック"/>
        <family val="3"/>
      </rPr>
      <t>1</t>
    </r>
  </si>
  <si>
    <r>
      <t>棒高跳</t>
    </r>
    <r>
      <rPr>
        <sz val="11"/>
        <color indexed="11"/>
        <rFont val="ＭＳ Ｐゴシック"/>
        <family val="3"/>
      </rPr>
      <t>1</t>
    </r>
  </si>
  <si>
    <r>
      <t>走高跳</t>
    </r>
    <r>
      <rPr>
        <sz val="11"/>
        <color indexed="11"/>
        <rFont val="ＭＳ Ｐゴシック"/>
        <family val="3"/>
      </rPr>
      <t>1</t>
    </r>
  </si>
  <si>
    <r>
      <t>走幅跳</t>
    </r>
    <r>
      <rPr>
        <sz val="11"/>
        <color indexed="11"/>
        <rFont val="ＭＳ Ｐゴシック"/>
        <family val="3"/>
      </rPr>
      <t>1</t>
    </r>
  </si>
  <si>
    <r>
      <t>砲丸投</t>
    </r>
    <r>
      <rPr>
        <sz val="11"/>
        <color indexed="11"/>
        <rFont val="ＭＳ Ｐゴシック"/>
        <family val="3"/>
      </rPr>
      <t>1</t>
    </r>
  </si>
  <si>
    <r>
      <t>四種競技</t>
    </r>
    <r>
      <rPr>
        <sz val="11"/>
        <color indexed="11"/>
        <rFont val="ＭＳ Ｐゴシック"/>
        <family val="3"/>
      </rPr>
      <t>1</t>
    </r>
  </si>
  <si>
    <r>
      <t>4×100mR</t>
    </r>
    <r>
      <rPr>
        <sz val="11"/>
        <color indexed="11"/>
        <rFont val="ＭＳ Ｐゴシック"/>
        <family val="3"/>
      </rPr>
      <t>1</t>
    </r>
  </si>
  <si>
    <r>
      <t>低4×100mR</t>
    </r>
    <r>
      <rPr>
        <sz val="11"/>
        <color indexed="11"/>
        <rFont val="ＭＳ Ｐゴシック"/>
        <family val="3"/>
      </rPr>
      <t>1</t>
    </r>
  </si>
  <si>
    <r>
      <t>補欠登録</t>
    </r>
    <r>
      <rPr>
        <sz val="11"/>
        <color indexed="11"/>
        <rFont val="ＭＳ Ｐゴシック"/>
        <family val="3"/>
      </rPr>
      <t>1</t>
    </r>
  </si>
  <si>
    <r>
      <t>1年100m</t>
    </r>
    <r>
      <rPr>
        <sz val="11"/>
        <color indexed="11"/>
        <rFont val="ＭＳ Ｐゴシック"/>
        <family val="3"/>
      </rPr>
      <t>2</t>
    </r>
  </si>
  <si>
    <r>
      <t>2年100m</t>
    </r>
    <r>
      <rPr>
        <sz val="11"/>
        <color indexed="11"/>
        <rFont val="ＭＳ Ｐゴシック"/>
        <family val="3"/>
      </rPr>
      <t>2</t>
    </r>
  </si>
  <si>
    <r>
      <t>3年100m</t>
    </r>
    <r>
      <rPr>
        <sz val="11"/>
        <color indexed="11"/>
        <rFont val="ＭＳ Ｐゴシック"/>
        <family val="3"/>
      </rPr>
      <t>2</t>
    </r>
  </si>
  <si>
    <r>
      <t>200m</t>
    </r>
    <r>
      <rPr>
        <sz val="11"/>
        <color indexed="11"/>
        <rFont val="ＭＳ Ｐゴシック"/>
        <family val="3"/>
      </rPr>
      <t>2</t>
    </r>
  </si>
  <si>
    <r>
      <t>800m</t>
    </r>
    <r>
      <rPr>
        <sz val="11"/>
        <color indexed="11"/>
        <rFont val="ＭＳ Ｐゴシック"/>
        <family val="3"/>
      </rPr>
      <t>2</t>
    </r>
  </si>
  <si>
    <r>
      <t>1年1500m</t>
    </r>
    <r>
      <rPr>
        <sz val="11"/>
        <color indexed="11"/>
        <rFont val="ＭＳ Ｐゴシック"/>
        <family val="3"/>
      </rPr>
      <t>2</t>
    </r>
  </si>
  <si>
    <r>
      <t>2･3年1500m</t>
    </r>
    <r>
      <rPr>
        <sz val="11"/>
        <color indexed="11"/>
        <rFont val="ＭＳ Ｐゴシック"/>
        <family val="3"/>
      </rPr>
      <t>2</t>
    </r>
  </si>
  <si>
    <r>
      <t>100mH</t>
    </r>
    <r>
      <rPr>
        <sz val="11"/>
        <color indexed="11"/>
        <rFont val="ＭＳ Ｐゴシック"/>
        <family val="3"/>
      </rPr>
      <t>2</t>
    </r>
  </si>
  <si>
    <r>
      <t>走高跳</t>
    </r>
    <r>
      <rPr>
        <sz val="11"/>
        <color indexed="11"/>
        <rFont val="ＭＳ Ｐゴシック"/>
        <family val="3"/>
      </rPr>
      <t>2</t>
    </r>
  </si>
  <si>
    <r>
      <t>走幅跳</t>
    </r>
    <r>
      <rPr>
        <sz val="11"/>
        <color indexed="11"/>
        <rFont val="ＭＳ Ｐゴシック"/>
        <family val="3"/>
      </rPr>
      <t>2</t>
    </r>
  </si>
  <si>
    <r>
      <t>砲丸投</t>
    </r>
    <r>
      <rPr>
        <sz val="11"/>
        <color indexed="11"/>
        <rFont val="ＭＳ Ｐゴシック"/>
        <family val="3"/>
      </rPr>
      <t>2</t>
    </r>
  </si>
  <si>
    <r>
      <t>四種競技</t>
    </r>
    <r>
      <rPr>
        <sz val="11"/>
        <color indexed="11"/>
        <rFont val="ＭＳ Ｐゴシック"/>
        <family val="3"/>
      </rPr>
      <t>2</t>
    </r>
  </si>
  <si>
    <r>
      <t>4×100mR</t>
    </r>
    <r>
      <rPr>
        <sz val="11"/>
        <color indexed="11"/>
        <rFont val="ＭＳ Ｐゴシック"/>
        <family val="3"/>
      </rPr>
      <t>2</t>
    </r>
  </si>
  <si>
    <r>
      <t>低4×100mR</t>
    </r>
    <r>
      <rPr>
        <sz val="11"/>
        <color indexed="11"/>
        <rFont val="ＭＳ Ｐゴシック"/>
        <family val="3"/>
      </rPr>
      <t>2</t>
    </r>
  </si>
  <si>
    <r>
      <t>補欠登録</t>
    </r>
    <r>
      <rPr>
        <sz val="11"/>
        <color indexed="11"/>
        <rFont val="ＭＳ Ｐゴシック"/>
        <family val="3"/>
      </rPr>
      <t>2</t>
    </r>
  </si>
  <si>
    <t>仙台二華</t>
  </si>
  <si>
    <t>ｾﾝﾀﾞｲﾆｶ</t>
  </si>
  <si>
    <t>宮城県仙台二華中学校</t>
  </si>
  <si>
    <t>尚絅学院中学校</t>
  </si>
  <si>
    <t>牡鹿</t>
  </si>
  <si>
    <t>ｵｼｶ</t>
  </si>
  <si>
    <t>石巻市立牡鹿中学校</t>
  </si>
  <si>
    <t>気仙沼市立大谷中学校</t>
  </si>
  <si>
    <t>気仙沼市立津谷中学校</t>
  </si>
  <si>
    <t>気仙沼市立小泉中学校</t>
  </si>
  <si>
    <t>東北朝鮮初中高級学校</t>
  </si>
  <si>
    <t>丸森</t>
  </si>
  <si>
    <t>ﾏﾙﾓﾘ</t>
  </si>
  <si>
    <t>丸森町立丸森中学校</t>
  </si>
  <si>
    <t>栗原西</t>
  </si>
  <si>
    <t>ｸﾘﾊﾗﾆｼ</t>
  </si>
  <si>
    <t>栗原市立栗原西中学校</t>
  </si>
  <si>
    <t>女川</t>
  </si>
  <si>
    <t>ｵﾅｶﾞﾜ</t>
  </si>
  <si>
    <t>女川町立女川中学校</t>
  </si>
  <si>
    <t>鳴瀬未来</t>
  </si>
  <si>
    <t>ﾅﾙｾﾐﾗｲ</t>
  </si>
  <si>
    <t>東松島市立鳴瀬未来中学校</t>
  </si>
  <si>
    <t xml:space="preserve"> 例　=　２５秒００　→　25.00　　８分５７秒３４　→　8:57.34</t>
  </si>
  <si>
    <t>名取市立閖上小中学校</t>
  </si>
  <si>
    <t>仙台市立広瀬中学校　　　　　　　　　　　　　　　　　　　　　　　　　　　　　　　　　　　　　Tel　022-392-2214　　Fax　022-391-1382　　           　　　　   E-ｍａｉｌ　sono-028@sendai-c.ed.jp　小野　修平　宛</t>
  </si>
  <si>
    <t>電子メール送信期日　平成３０年６月２９日（金）１７：００</t>
  </si>
  <si>
    <t>２０１８　宮城県中学校総合体育大会　陸上競技参加申込一覧表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</si>
</sst>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0.0_ "/>
    <numFmt numFmtId="178" formatCode="00"/>
    <numFmt numFmtId="179" formatCode="000_ "/>
    <numFmt numFmtId="180" formatCode="0000_ "/>
    <numFmt numFmtId="181" formatCode=".00"/>
    <numFmt numFmtId="182" formatCode="0_ "/>
    <numFmt numFmtId="183" formatCode="0.00_);[Red]\(0.00\)"/>
    <numFmt numFmtId="184" formatCode="#,###"/>
  </numFmts>
  <fonts count="74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7"/>
      <name val="ＭＳ Ｐ明朝"/>
      <family val="1"/>
    </font>
    <font>
      <b/>
      <sz val="18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b/>
      <sz val="16"/>
      <name val="ＭＳ 明朝"/>
      <family val="1"/>
    </font>
    <font>
      <b/>
      <sz val="16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b/>
      <sz val="20"/>
      <name val="ＭＳ ゴシック"/>
      <family val="3"/>
    </font>
    <font>
      <b/>
      <sz val="11"/>
      <name val="ＭＳ Ｐゴシック"/>
      <family val="3"/>
    </font>
    <font>
      <b/>
      <sz val="24"/>
      <name val="ＭＳ 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u val="single"/>
      <sz val="11"/>
      <name val="ＭＳ Ｐゴシック"/>
      <family val="3"/>
    </font>
    <font>
      <sz val="9"/>
      <color indexed="10"/>
      <name val="ＭＳ Ｐ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8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4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1" fontId="1" fillId="0" borderId="0">
      <alignment/>
      <protection/>
    </xf>
    <xf numFmtId="0" fontId="2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28">
    <xf numFmtId="0" fontId="0" fillId="0" borderId="0" xfId="0" applyAlignment="1">
      <alignment vertical="center"/>
    </xf>
    <xf numFmtId="49" fontId="2" fillId="0" borderId="0" xfId="61" applyNumberFormat="1" applyFont="1" applyBorder="1" applyAlignment="1" applyProtection="1">
      <alignment horizontal="left"/>
      <protection/>
    </xf>
    <xf numFmtId="1" fontId="2" fillId="0" borderId="10" xfId="61" applyNumberFormat="1" applyFont="1" applyBorder="1" applyAlignment="1" applyProtection="1">
      <alignment horizontal="left"/>
      <protection/>
    </xf>
    <xf numFmtId="1" fontId="2" fillId="0" borderId="10" xfId="61" applyNumberFormat="1" applyFont="1" applyBorder="1" applyAlignment="1" applyProtection="1">
      <alignment horizontal="center"/>
      <protection/>
    </xf>
    <xf numFmtId="0" fontId="2" fillId="0" borderId="10" xfId="61" applyNumberFormat="1" applyFont="1" applyBorder="1" applyAlignment="1" applyProtection="1">
      <alignment horizontal="center"/>
      <protection/>
    </xf>
    <xf numFmtId="49" fontId="2" fillId="0" borderId="10" xfId="61" applyNumberFormat="1" applyFont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49" fontId="11" fillId="0" borderId="11" xfId="61" applyNumberFormat="1" applyFont="1" applyBorder="1" applyAlignment="1" applyProtection="1">
      <alignment horizontal="center"/>
      <protection locked="0"/>
    </xf>
    <xf numFmtId="49" fontId="11" fillId="0" borderId="12" xfId="61" applyNumberFormat="1" applyFont="1" applyBorder="1" applyAlignment="1" applyProtection="1">
      <alignment horizontal="center"/>
      <protection locked="0"/>
    </xf>
    <xf numFmtId="49" fontId="11" fillId="0" borderId="13" xfId="61" applyNumberFormat="1" applyFont="1" applyBorder="1" applyAlignment="1" applyProtection="1">
      <alignment horizontal="center"/>
      <protection locked="0"/>
    </xf>
    <xf numFmtId="49" fontId="11" fillId="0" borderId="11" xfId="61" applyNumberFormat="1" applyFont="1" applyBorder="1" applyAlignment="1" applyProtection="1">
      <alignment/>
      <protection locked="0"/>
    </xf>
    <xf numFmtId="49" fontId="11" fillId="0" borderId="11" xfId="61" applyNumberFormat="1" applyFont="1" applyBorder="1" applyAlignment="1" applyProtection="1">
      <alignment horizontal="left" shrinkToFit="1"/>
      <protection locked="0"/>
    </xf>
    <xf numFmtId="49" fontId="11" fillId="0" borderId="11" xfId="61" applyNumberFormat="1" applyFont="1" applyBorder="1" applyAlignment="1" applyProtection="1">
      <alignment horizontal="left"/>
      <protection locked="0"/>
    </xf>
    <xf numFmtId="49" fontId="11" fillId="0" borderId="14" xfId="61" applyNumberFormat="1" applyFont="1" applyBorder="1" applyAlignment="1" applyProtection="1">
      <alignment horizontal="center"/>
      <protection locked="0"/>
    </xf>
    <xf numFmtId="49" fontId="11" fillId="0" borderId="15" xfId="61" applyNumberFormat="1" applyFont="1" applyBorder="1" applyAlignment="1" applyProtection="1">
      <alignment horizontal="center"/>
      <protection locked="0"/>
    </xf>
    <xf numFmtId="49" fontId="11" fillId="0" borderId="16" xfId="61" applyNumberFormat="1" applyFont="1" applyBorder="1" applyAlignment="1" applyProtection="1">
      <alignment horizontal="center"/>
      <protection locked="0"/>
    </xf>
    <xf numFmtId="49" fontId="11" fillId="0" borderId="12" xfId="61" applyNumberFormat="1" applyFont="1" applyBorder="1" applyAlignment="1" applyProtection="1">
      <alignment horizontal="left" shrinkToFit="1"/>
      <protection locked="0"/>
    </xf>
    <xf numFmtId="49" fontId="11" fillId="0" borderId="17" xfId="61" applyNumberFormat="1" applyFont="1" applyBorder="1" applyAlignment="1" applyProtection="1">
      <alignment horizontal="center"/>
      <protection locked="0"/>
    </xf>
    <xf numFmtId="49" fontId="2" fillId="0" borderId="10" xfId="61" applyNumberFormat="1" applyFont="1" applyBorder="1" applyAlignment="1" applyProtection="1">
      <alignment/>
      <protection/>
    </xf>
    <xf numFmtId="1" fontId="2" fillId="0" borderId="0" xfId="61" applyFont="1" applyProtection="1">
      <alignment/>
      <protection/>
    </xf>
    <xf numFmtId="49" fontId="2" fillId="0" borderId="0" xfId="61" applyNumberFormat="1" applyFont="1" applyProtection="1">
      <alignment/>
      <protection/>
    </xf>
    <xf numFmtId="0" fontId="0" fillId="0" borderId="0" xfId="0" applyAlignment="1" applyProtection="1">
      <alignment vertical="center"/>
      <protection/>
    </xf>
    <xf numFmtId="1" fontId="2" fillId="0" borderId="0" xfId="61" applyNumberFormat="1" applyFont="1" applyBorder="1" applyAlignment="1" applyProtection="1">
      <alignment horizontal="left"/>
      <protection/>
    </xf>
    <xf numFmtId="0" fontId="11" fillId="0" borderId="0" xfId="0" applyFont="1" applyAlignment="1" applyProtection="1">
      <alignment vertical="center"/>
      <protection/>
    </xf>
    <xf numFmtId="49" fontId="9" fillId="0" borderId="0" xfId="61" applyNumberFormat="1" applyFont="1" applyBorder="1" applyAlignment="1" applyProtection="1">
      <alignment horizontal="left" vertical="center"/>
      <protection/>
    </xf>
    <xf numFmtId="0" fontId="9" fillId="0" borderId="0" xfId="61" applyNumberFormat="1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4" fillId="0" borderId="0" xfId="61" applyFont="1" applyAlignment="1" applyProtection="1">
      <alignment/>
      <protection/>
    </xf>
    <xf numFmtId="1" fontId="2" fillId="0" borderId="0" xfId="61" applyFont="1" applyAlignment="1" applyProtection="1">
      <alignment/>
      <protection/>
    </xf>
    <xf numFmtId="49" fontId="11" fillId="0" borderId="0" xfId="0" applyNumberFormat="1" applyFont="1" applyAlignment="1" applyProtection="1">
      <alignment vertical="center"/>
      <protection/>
    </xf>
    <xf numFmtId="49" fontId="11" fillId="0" borderId="13" xfId="61" applyNumberFormat="1" applyFont="1" applyBorder="1" applyAlignment="1" applyProtection="1">
      <alignment horizontal="left" shrinkToFit="1"/>
      <protection locked="0"/>
    </xf>
    <xf numFmtId="49" fontId="11" fillId="0" borderId="13" xfId="61" applyNumberFormat="1" applyFont="1" applyBorder="1" applyAlignment="1" applyProtection="1">
      <alignment horizontal="left"/>
      <protection locked="0"/>
    </xf>
    <xf numFmtId="49" fontId="11" fillId="0" borderId="13" xfId="61" applyNumberFormat="1" applyFont="1" applyBorder="1" applyAlignment="1" applyProtection="1">
      <alignment/>
      <protection locked="0"/>
    </xf>
    <xf numFmtId="49" fontId="11" fillId="0" borderId="12" xfId="61" applyNumberFormat="1" applyFont="1" applyBorder="1" applyAlignment="1" applyProtection="1">
      <alignment horizontal="left"/>
      <protection locked="0"/>
    </xf>
    <xf numFmtId="49" fontId="11" fillId="0" borderId="12" xfId="61" applyNumberFormat="1" applyFont="1" applyBorder="1" applyAlignment="1" applyProtection="1">
      <alignment/>
      <protection locked="0"/>
    </xf>
    <xf numFmtId="1" fontId="2" fillId="0" borderId="18" xfId="61" applyNumberFormat="1" applyFont="1" applyFill="1" applyBorder="1" applyAlignment="1" applyProtection="1">
      <alignment/>
      <protection locked="0"/>
    </xf>
    <xf numFmtId="1" fontId="2" fillId="0" borderId="16" xfId="61" applyNumberFormat="1" applyFont="1" applyFill="1" applyBorder="1" applyAlignment="1" applyProtection="1">
      <alignment/>
      <protection locked="0"/>
    </xf>
    <xf numFmtId="1" fontId="2" fillId="0" borderId="19" xfId="61" applyNumberFormat="1" applyFont="1" applyFill="1" applyBorder="1" applyAlignment="1" applyProtection="1">
      <alignment/>
      <protection locked="0"/>
    </xf>
    <xf numFmtId="1" fontId="2" fillId="0" borderId="17" xfId="61" applyNumberFormat="1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 vertical="center"/>
      <protection/>
    </xf>
    <xf numFmtId="1" fontId="2" fillId="0" borderId="10" xfId="61" applyNumberFormat="1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vertical="center"/>
      <protection/>
    </xf>
    <xf numFmtId="1" fontId="2" fillId="0" borderId="20" xfId="61" applyNumberFormat="1" applyFont="1" applyFill="1" applyBorder="1" applyAlignment="1" applyProtection="1">
      <alignment/>
      <protection locked="0"/>
    </xf>
    <xf numFmtId="1" fontId="2" fillId="0" borderId="21" xfId="61" applyNumberFormat="1" applyFont="1" applyFill="1" applyBorder="1" applyAlignment="1" applyProtection="1">
      <alignment/>
      <protection locked="0"/>
    </xf>
    <xf numFmtId="1" fontId="2" fillId="0" borderId="22" xfId="61" applyNumberFormat="1" applyFont="1" applyFill="1" applyBorder="1" applyAlignment="1" applyProtection="1">
      <alignment/>
      <protection locked="0"/>
    </xf>
    <xf numFmtId="1" fontId="2" fillId="0" borderId="23" xfId="61" applyNumberFormat="1" applyFont="1" applyFill="1" applyBorder="1" applyAlignment="1" applyProtection="1">
      <alignment/>
      <protection locked="0"/>
    </xf>
    <xf numFmtId="49" fontId="11" fillId="0" borderId="24" xfId="61" applyNumberFormat="1" applyFont="1" applyBorder="1" applyAlignment="1" applyProtection="1">
      <alignment shrinkToFit="1"/>
      <protection locked="0"/>
    </xf>
    <xf numFmtId="49" fontId="11" fillId="0" borderId="25" xfId="61" applyNumberFormat="1" applyFont="1" applyBorder="1" applyAlignment="1" applyProtection="1">
      <alignment shrinkToFit="1"/>
      <protection locked="0"/>
    </xf>
    <xf numFmtId="49" fontId="11" fillId="0" borderId="26" xfId="61" applyNumberFormat="1" applyFont="1" applyBorder="1" applyAlignment="1" applyProtection="1">
      <alignment shrinkToFit="1"/>
      <protection locked="0"/>
    </xf>
    <xf numFmtId="49" fontId="11" fillId="0" borderId="27" xfId="61" applyNumberFormat="1" applyFont="1" applyBorder="1" applyAlignment="1" applyProtection="1">
      <alignment shrinkToFit="1"/>
      <protection locked="0"/>
    </xf>
    <xf numFmtId="49" fontId="11" fillId="0" borderId="28" xfId="61" applyNumberFormat="1" applyFont="1" applyBorder="1" applyAlignment="1" applyProtection="1">
      <alignment shrinkToFit="1"/>
      <protection locked="0"/>
    </xf>
    <xf numFmtId="49" fontId="11" fillId="0" borderId="29" xfId="61" applyNumberFormat="1" applyFont="1" applyBorder="1" applyAlignment="1" applyProtection="1">
      <alignment shrinkToFit="1"/>
      <protection locked="0"/>
    </xf>
    <xf numFmtId="0" fontId="0" fillId="0" borderId="0" xfId="0" applyFont="1" applyAlignment="1" applyProtection="1">
      <alignment vertical="center"/>
      <protection/>
    </xf>
    <xf numFmtId="0" fontId="20" fillId="0" borderId="0" xfId="61" applyNumberFormat="1" applyFont="1" applyBorder="1" applyAlignment="1" applyProtection="1">
      <alignment horizontal="center" vertical="center"/>
      <protection/>
    </xf>
    <xf numFmtId="49" fontId="11" fillId="0" borderId="0" xfId="61" applyNumberFormat="1" applyFont="1" applyBorder="1" applyAlignment="1" applyProtection="1">
      <alignment shrinkToFit="1"/>
      <protection locked="0"/>
    </xf>
    <xf numFmtId="0" fontId="10" fillId="0" borderId="0" xfId="0" applyNumberFormat="1" applyFont="1" applyAlignment="1" applyProtection="1">
      <alignment vertical="center"/>
      <protection/>
    </xf>
    <xf numFmtId="0" fontId="2" fillId="0" borderId="0" xfId="61" applyNumberFormat="1" applyFont="1" applyProtection="1">
      <alignment/>
      <protection/>
    </xf>
    <xf numFmtId="0" fontId="2" fillId="0" borderId="0" xfId="61" applyNumberFormat="1" applyFont="1" applyBorder="1" applyAlignment="1" applyProtection="1">
      <alignment horizontal="left"/>
      <protection/>
    </xf>
    <xf numFmtId="0" fontId="11" fillId="0" borderId="0" xfId="0" applyNumberFormat="1" applyFont="1" applyAlignment="1" applyProtection="1">
      <alignment vertical="center"/>
      <protection/>
    </xf>
    <xf numFmtId="1" fontId="2" fillId="0" borderId="30" xfId="61" applyNumberFormat="1" applyFont="1" applyFill="1" applyBorder="1" applyAlignment="1" applyProtection="1">
      <alignment/>
      <protection locked="0"/>
    </xf>
    <xf numFmtId="1" fontId="2" fillId="0" borderId="31" xfId="61" applyNumberFormat="1" applyFont="1" applyFill="1" applyBorder="1" applyAlignment="1" applyProtection="1">
      <alignment/>
      <protection locked="0"/>
    </xf>
    <xf numFmtId="49" fontId="11" fillId="0" borderId="31" xfId="61" applyNumberFormat="1" applyFont="1" applyBorder="1" applyAlignment="1" applyProtection="1">
      <alignment horizontal="left" shrinkToFit="1"/>
      <protection locked="0"/>
    </xf>
    <xf numFmtId="49" fontId="11" fillId="0" borderId="31" xfId="61" applyNumberFormat="1" applyFont="1" applyBorder="1" applyAlignment="1" applyProtection="1">
      <alignment horizontal="center"/>
      <protection locked="0"/>
    </xf>
    <xf numFmtId="49" fontId="11" fillId="0" borderId="31" xfId="61" applyNumberFormat="1" applyFont="1" applyBorder="1" applyAlignment="1" applyProtection="1">
      <alignment horizontal="left"/>
      <protection locked="0"/>
    </xf>
    <xf numFmtId="49" fontId="11" fillId="0" borderId="31" xfId="61" applyNumberFormat="1" applyFont="1" applyBorder="1" applyAlignment="1" applyProtection="1">
      <alignment/>
      <protection locked="0"/>
    </xf>
    <xf numFmtId="49" fontId="11" fillId="0" borderId="32" xfId="61" applyNumberFormat="1" applyFont="1" applyBorder="1" applyAlignment="1" applyProtection="1">
      <alignment shrinkToFit="1"/>
      <protection locked="0"/>
    </xf>
    <xf numFmtId="1" fontId="2" fillId="0" borderId="33" xfId="61" applyNumberFormat="1" applyFont="1" applyFill="1" applyBorder="1" applyAlignment="1" applyProtection="1">
      <alignment/>
      <protection locked="0"/>
    </xf>
    <xf numFmtId="1" fontId="2" fillId="0" borderId="34" xfId="61" applyNumberFormat="1" applyFont="1" applyFill="1" applyBorder="1" applyAlignment="1" applyProtection="1">
      <alignment/>
      <protection locked="0"/>
    </xf>
    <xf numFmtId="49" fontId="11" fillId="0" borderId="34" xfId="61" applyNumberFormat="1" applyFont="1" applyBorder="1" applyAlignment="1" applyProtection="1">
      <alignment horizontal="left" shrinkToFit="1"/>
      <protection locked="0"/>
    </xf>
    <xf numFmtId="49" fontId="11" fillId="0" borderId="34" xfId="61" applyNumberFormat="1" applyFont="1" applyBorder="1" applyAlignment="1" applyProtection="1">
      <alignment horizontal="center"/>
      <protection locked="0"/>
    </xf>
    <xf numFmtId="49" fontId="11" fillId="0" borderId="34" xfId="61" applyNumberFormat="1" applyFont="1" applyBorder="1" applyAlignment="1" applyProtection="1">
      <alignment horizontal="left"/>
      <protection locked="0"/>
    </xf>
    <xf numFmtId="49" fontId="11" fillId="0" borderId="34" xfId="61" applyNumberFormat="1" applyFont="1" applyBorder="1" applyAlignment="1" applyProtection="1">
      <alignment/>
      <protection locked="0"/>
    </xf>
    <xf numFmtId="49" fontId="11" fillId="0" borderId="35" xfId="61" applyNumberFormat="1" applyFont="1" applyBorder="1" applyAlignment="1" applyProtection="1">
      <alignment shrinkToFit="1"/>
      <protection locked="0"/>
    </xf>
    <xf numFmtId="1" fontId="2" fillId="0" borderId="36" xfId="61" applyNumberFormat="1" applyFont="1" applyFill="1" applyBorder="1" applyAlignment="1" applyProtection="1">
      <alignment/>
      <protection locked="0"/>
    </xf>
    <xf numFmtId="1" fontId="2" fillId="0" borderId="37" xfId="61" applyNumberFormat="1" applyFont="1" applyFill="1" applyBorder="1" applyAlignment="1" applyProtection="1">
      <alignment/>
      <protection locked="0"/>
    </xf>
    <xf numFmtId="49" fontId="11" fillId="0" borderId="37" xfId="61" applyNumberFormat="1" applyFont="1" applyBorder="1" applyAlignment="1" applyProtection="1">
      <alignment horizontal="left" shrinkToFit="1"/>
      <protection locked="0"/>
    </xf>
    <xf numFmtId="49" fontId="11" fillId="0" borderId="37" xfId="61" applyNumberFormat="1" applyFont="1" applyBorder="1" applyAlignment="1" applyProtection="1">
      <alignment horizontal="center"/>
      <protection locked="0"/>
    </xf>
    <xf numFmtId="49" fontId="11" fillId="0" borderId="37" xfId="61" applyNumberFormat="1" applyFont="1" applyBorder="1" applyAlignment="1" applyProtection="1">
      <alignment horizontal="left"/>
      <protection locked="0"/>
    </xf>
    <xf numFmtId="49" fontId="11" fillId="0" borderId="37" xfId="61" applyNumberFormat="1" applyFont="1" applyBorder="1" applyAlignment="1" applyProtection="1">
      <alignment/>
      <protection locked="0"/>
    </xf>
    <xf numFmtId="49" fontId="11" fillId="0" borderId="38" xfId="61" applyNumberFormat="1" applyFont="1" applyBorder="1" applyAlignment="1" applyProtection="1">
      <alignment shrinkToFit="1"/>
      <protection locked="0"/>
    </xf>
    <xf numFmtId="49" fontId="11" fillId="0" borderId="16" xfId="61" applyNumberFormat="1" applyFont="1" applyBorder="1" applyAlignment="1" applyProtection="1">
      <alignment horizontal="left" shrinkToFit="1"/>
      <protection locked="0"/>
    </xf>
    <xf numFmtId="49" fontId="11" fillId="0" borderId="16" xfId="61" applyNumberFormat="1" applyFont="1" applyBorder="1" applyAlignment="1" applyProtection="1">
      <alignment horizontal="left"/>
      <protection locked="0"/>
    </xf>
    <xf numFmtId="49" fontId="11" fillId="0" borderId="16" xfId="61" applyNumberFormat="1" applyFont="1" applyBorder="1" applyAlignment="1" applyProtection="1">
      <alignment/>
      <protection locked="0"/>
    </xf>
    <xf numFmtId="49" fontId="11" fillId="0" borderId="39" xfId="61" applyNumberFormat="1" applyFont="1" applyBorder="1" applyAlignment="1" applyProtection="1">
      <alignment shrinkToFit="1"/>
      <protection locked="0"/>
    </xf>
    <xf numFmtId="49" fontId="11" fillId="0" borderId="18" xfId="61" applyNumberFormat="1" applyFont="1" applyBorder="1" applyAlignment="1" applyProtection="1">
      <alignment horizontal="left" shrinkToFit="1"/>
      <protection locked="0"/>
    </xf>
    <xf numFmtId="49" fontId="11" fillId="0" borderId="18" xfId="61" applyNumberFormat="1" applyFont="1" applyBorder="1" applyAlignment="1" applyProtection="1">
      <alignment horizontal="center"/>
      <protection locked="0"/>
    </xf>
    <xf numFmtId="49" fontId="11" fillId="0" borderId="18" xfId="61" applyNumberFormat="1" applyFont="1" applyBorder="1" applyAlignment="1" applyProtection="1">
      <alignment horizontal="left"/>
      <protection locked="0"/>
    </xf>
    <xf numFmtId="49" fontId="11" fillId="0" borderId="18" xfId="61" applyNumberFormat="1" applyFont="1" applyBorder="1" applyAlignment="1" applyProtection="1">
      <alignment/>
      <protection locked="0"/>
    </xf>
    <xf numFmtId="49" fontId="11" fillId="0" borderId="40" xfId="61" applyNumberFormat="1" applyFont="1" applyBorder="1" applyAlignment="1" applyProtection="1">
      <alignment shrinkToFit="1"/>
      <protection locked="0"/>
    </xf>
    <xf numFmtId="49" fontId="11" fillId="0" borderId="41" xfId="61" applyNumberFormat="1" applyFont="1" applyBorder="1" applyAlignment="1" applyProtection="1">
      <alignment horizontal="center"/>
      <protection locked="0"/>
    </xf>
    <xf numFmtId="49" fontId="11" fillId="0" borderId="42" xfId="61" applyNumberFormat="1" applyFont="1" applyBorder="1" applyAlignment="1" applyProtection="1">
      <alignment horizontal="center"/>
      <protection locked="0"/>
    </xf>
    <xf numFmtId="49" fontId="11" fillId="0" borderId="43" xfId="61" applyNumberFormat="1" applyFont="1" applyBorder="1" applyAlignment="1" applyProtection="1">
      <alignment horizontal="center"/>
      <protection locked="0"/>
    </xf>
    <xf numFmtId="49" fontId="11" fillId="0" borderId="44" xfId="61" applyNumberFormat="1" applyFont="1" applyBorder="1" applyAlignment="1" applyProtection="1">
      <alignment horizontal="center"/>
      <protection locked="0"/>
    </xf>
    <xf numFmtId="1" fontId="2" fillId="0" borderId="45" xfId="61" applyNumberFormat="1" applyFont="1" applyFill="1" applyBorder="1" applyAlignment="1" applyProtection="1">
      <alignment/>
      <protection locked="0"/>
    </xf>
    <xf numFmtId="1" fontId="2" fillId="0" borderId="15" xfId="61" applyNumberFormat="1" applyFont="1" applyFill="1" applyBorder="1" applyAlignment="1" applyProtection="1">
      <alignment/>
      <protection locked="0"/>
    </xf>
    <xf numFmtId="49" fontId="11" fillId="0" borderId="15" xfId="61" applyNumberFormat="1" applyFont="1" applyBorder="1" applyAlignment="1" applyProtection="1">
      <alignment horizontal="left" shrinkToFit="1"/>
      <protection locked="0"/>
    </xf>
    <xf numFmtId="49" fontId="11" fillId="0" borderId="15" xfId="61" applyNumberFormat="1" applyFont="1" applyBorder="1" applyAlignment="1" applyProtection="1">
      <alignment horizontal="left"/>
      <protection locked="0"/>
    </xf>
    <xf numFmtId="49" fontId="11" fillId="0" borderId="15" xfId="61" applyNumberFormat="1" applyFont="1" applyBorder="1" applyAlignment="1" applyProtection="1">
      <alignment/>
      <protection locked="0"/>
    </xf>
    <xf numFmtId="49" fontId="11" fillId="0" borderId="46" xfId="61" applyNumberFormat="1" applyFont="1" applyBorder="1" applyAlignment="1" applyProtection="1">
      <alignment horizontal="center"/>
      <protection locked="0"/>
    </xf>
    <xf numFmtId="49" fontId="11" fillId="0" borderId="47" xfId="61" applyNumberFormat="1" applyFont="1" applyBorder="1" applyAlignment="1" applyProtection="1">
      <alignment shrinkToFit="1"/>
      <protection locked="0"/>
    </xf>
    <xf numFmtId="49" fontId="8" fillId="0" borderId="0" xfId="61" applyNumberFormat="1" applyFont="1" applyFill="1" applyBorder="1" applyAlignment="1" applyProtection="1">
      <alignment horizontal="center" vertical="center" wrapText="1"/>
      <protection/>
    </xf>
    <xf numFmtId="0" fontId="8" fillId="0" borderId="0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shrinkToFit="1"/>
      <protection/>
    </xf>
    <xf numFmtId="1" fontId="2" fillId="0" borderId="10" xfId="61" applyNumberFormat="1" applyFont="1" applyBorder="1" applyAlignment="1" applyProtection="1">
      <alignment horizontal="center" shrinkToFit="1"/>
      <protection/>
    </xf>
    <xf numFmtId="0" fontId="11" fillId="0" borderId="48" xfId="61" applyNumberFormat="1" applyFont="1" applyBorder="1" applyAlignment="1" applyProtection="1">
      <alignment horizontal="center"/>
      <protection/>
    </xf>
    <xf numFmtId="0" fontId="11" fillId="0" borderId="49" xfId="61" applyNumberFormat="1" applyFont="1" applyBorder="1" applyAlignment="1" applyProtection="1">
      <alignment/>
      <protection/>
    </xf>
    <xf numFmtId="0" fontId="11" fillId="0" borderId="24" xfId="61" applyNumberFormat="1" applyFont="1" applyBorder="1" applyAlignment="1" applyProtection="1">
      <alignment shrinkToFit="1"/>
      <protection/>
    </xf>
    <xf numFmtId="0" fontId="11" fillId="0" borderId="30" xfId="61" applyNumberFormat="1" applyFont="1" applyBorder="1" applyAlignment="1" applyProtection="1">
      <alignment horizontal="center"/>
      <protection/>
    </xf>
    <xf numFmtId="0" fontId="11" fillId="0" borderId="32" xfId="61" applyNumberFormat="1" applyFont="1" applyBorder="1" applyAlignment="1" applyProtection="1">
      <alignment/>
      <protection/>
    </xf>
    <xf numFmtId="0" fontId="11" fillId="0" borderId="25" xfId="61" applyNumberFormat="1" applyFont="1" applyBorder="1" applyAlignment="1" applyProtection="1">
      <alignment shrinkToFit="1"/>
      <protection/>
    </xf>
    <xf numFmtId="0" fontId="11" fillId="0" borderId="50" xfId="61" applyNumberFormat="1" applyFont="1" applyBorder="1" applyAlignment="1" applyProtection="1">
      <alignment horizontal="center"/>
      <protection/>
    </xf>
    <xf numFmtId="0" fontId="11" fillId="0" borderId="51" xfId="61" applyNumberFormat="1" applyFont="1" applyBorder="1" applyAlignment="1" applyProtection="1">
      <alignment/>
      <protection/>
    </xf>
    <xf numFmtId="0" fontId="11" fillId="0" borderId="26" xfId="61" applyNumberFormat="1" applyFont="1" applyBorder="1" applyAlignment="1" applyProtection="1">
      <alignment shrinkToFit="1"/>
      <protection/>
    </xf>
    <xf numFmtId="0" fontId="11" fillId="0" borderId="45" xfId="61" applyNumberFormat="1" applyFont="1" applyBorder="1" applyAlignment="1" applyProtection="1">
      <alignment horizontal="center"/>
      <protection/>
    </xf>
    <xf numFmtId="0" fontId="11" fillId="0" borderId="47" xfId="61" applyNumberFormat="1" applyFont="1" applyBorder="1" applyAlignment="1" applyProtection="1">
      <alignment/>
      <protection/>
    </xf>
    <xf numFmtId="0" fontId="11" fillId="0" borderId="27" xfId="61" applyNumberFormat="1" applyFont="1" applyBorder="1" applyAlignment="1" applyProtection="1">
      <alignment shrinkToFit="1"/>
      <protection/>
    </xf>
    <xf numFmtId="0" fontId="11" fillId="0" borderId="33" xfId="61" applyNumberFormat="1" applyFont="1" applyBorder="1" applyAlignment="1" applyProtection="1">
      <alignment horizontal="center"/>
      <protection/>
    </xf>
    <xf numFmtId="0" fontId="11" fillId="0" borderId="35" xfId="61" applyNumberFormat="1" applyFont="1" applyBorder="1" applyAlignment="1" applyProtection="1">
      <alignment/>
      <protection/>
    </xf>
    <xf numFmtId="0" fontId="11" fillId="0" borderId="28" xfId="61" applyNumberFormat="1" applyFont="1" applyBorder="1" applyAlignment="1" applyProtection="1">
      <alignment shrinkToFit="1"/>
      <protection/>
    </xf>
    <xf numFmtId="0" fontId="11" fillId="0" borderId="20" xfId="61" applyNumberFormat="1" applyFont="1" applyBorder="1" applyAlignment="1" applyProtection="1">
      <alignment horizontal="center"/>
      <protection/>
    </xf>
    <xf numFmtId="0" fontId="11" fillId="0" borderId="40" xfId="61" applyNumberFormat="1" applyFont="1" applyBorder="1" applyAlignment="1" applyProtection="1">
      <alignment/>
      <protection/>
    </xf>
    <xf numFmtId="0" fontId="11" fillId="0" borderId="29" xfId="61" applyNumberFormat="1" applyFont="1" applyBorder="1" applyAlignment="1" applyProtection="1">
      <alignment shrinkToFit="1"/>
      <protection/>
    </xf>
    <xf numFmtId="0" fontId="11" fillId="0" borderId="36" xfId="61" applyNumberFormat="1" applyFont="1" applyBorder="1" applyAlignment="1" applyProtection="1">
      <alignment horizontal="center"/>
      <protection/>
    </xf>
    <xf numFmtId="0" fontId="11" fillId="0" borderId="38" xfId="61" applyNumberFormat="1" applyFont="1" applyBorder="1" applyAlignment="1" applyProtection="1">
      <alignment/>
      <protection/>
    </xf>
    <xf numFmtId="0" fontId="11" fillId="0" borderId="52" xfId="61" applyNumberFormat="1" applyFont="1" applyBorder="1" applyAlignment="1" applyProtection="1">
      <alignment shrinkToFit="1"/>
      <protection/>
    </xf>
    <xf numFmtId="0" fontId="11" fillId="0" borderId="21" xfId="61" applyNumberFormat="1" applyFont="1" applyBorder="1" applyAlignment="1" applyProtection="1">
      <alignment horizontal="center"/>
      <protection/>
    </xf>
    <xf numFmtId="0" fontId="11" fillId="0" borderId="39" xfId="61" applyNumberFormat="1" applyFont="1" applyBorder="1" applyAlignment="1" applyProtection="1">
      <alignment/>
      <protection/>
    </xf>
    <xf numFmtId="0" fontId="11" fillId="0" borderId="53" xfId="61" applyNumberFormat="1" applyFont="1" applyBorder="1" applyAlignment="1" applyProtection="1">
      <alignment shrinkToFit="1"/>
      <protection/>
    </xf>
    <xf numFmtId="0" fontId="11" fillId="0" borderId="54" xfId="61" applyNumberFormat="1" applyFont="1" applyBorder="1" applyAlignment="1" applyProtection="1">
      <alignment shrinkToFit="1"/>
      <protection/>
    </xf>
    <xf numFmtId="0" fontId="11" fillId="0" borderId="55" xfId="61" applyNumberFormat="1" applyFont="1" applyBorder="1" applyAlignment="1" applyProtection="1">
      <alignment shrinkToFit="1"/>
      <protection/>
    </xf>
    <xf numFmtId="0" fontId="11" fillId="0" borderId="56" xfId="61" applyNumberFormat="1" applyFont="1" applyBorder="1" applyAlignment="1" applyProtection="1">
      <alignment shrinkToFit="1"/>
      <protection/>
    </xf>
    <xf numFmtId="0" fontId="11" fillId="0" borderId="57" xfId="61" applyNumberFormat="1" applyFont="1" applyBorder="1" applyAlignment="1" applyProtection="1">
      <alignment shrinkToFit="1"/>
      <protection/>
    </xf>
    <xf numFmtId="0" fontId="11" fillId="0" borderId="58" xfId="61" applyNumberFormat="1" applyFont="1" applyBorder="1" applyAlignment="1" applyProtection="1">
      <alignment shrinkToFit="1"/>
      <protection/>
    </xf>
    <xf numFmtId="0" fontId="11" fillId="0" borderId="59" xfId="61" applyNumberFormat="1" applyFont="1" applyBorder="1" applyAlignment="1" applyProtection="1">
      <alignment shrinkToFi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9" fillId="0" borderId="0" xfId="61" applyNumberFormat="1" applyFont="1" applyFill="1" applyBorder="1" applyAlignment="1" applyProtection="1">
      <alignment horizontal="left" vertical="center"/>
      <protection/>
    </xf>
    <xf numFmtId="1" fontId="4" fillId="0" borderId="0" xfId="61" applyFont="1" applyFill="1" applyBorder="1" applyAlignment="1" applyProtection="1">
      <alignment horizontal="center" vertical="center" shrinkToFit="1"/>
      <protection/>
    </xf>
    <xf numFmtId="1" fontId="2" fillId="0" borderId="0" xfId="6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vertical="center" shrinkToFit="1"/>
      <protection/>
    </xf>
    <xf numFmtId="1" fontId="18" fillId="0" borderId="0" xfId="61" applyNumberFormat="1" applyFont="1" applyFill="1" applyBorder="1" applyAlignment="1" applyProtection="1">
      <alignment horizontal="center" vertical="center" shrinkToFit="1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1" fontId="2" fillId="0" borderId="0" xfId="61" applyFont="1" applyBorder="1" applyAlignment="1" applyProtection="1">
      <alignment horizontal="center"/>
      <protection/>
    </xf>
    <xf numFmtId="0" fontId="24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0" fontId="28" fillId="0" borderId="0" xfId="0" applyFont="1" applyBorder="1" applyAlignment="1" applyProtection="1">
      <alignment horizontal="justify" vertical="top" wrapText="1"/>
      <protection/>
    </xf>
    <xf numFmtId="0" fontId="0" fillId="0" borderId="0" xfId="0" applyBorder="1" applyAlignment="1" applyProtection="1">
      <alignment horizontal="justify" vertical="top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60" xfId="0" applyBorder="1" applyAlignment="1" applyProtection="1">
      <alignment vertical="center"/>
      <protection/>
    </xf>
    <xf numFmtId="0" fontId="0" fillId="0" borderId="61" xfId="0" applyBorder="1" applyAlignment="1" applyProtection="1">
      <alignment vertical="center"/>
      <protection/>
    </xf>
    <xf numFmtId="0" fontId="0" fillId="0" borderId="62" xfId="0" applyBorder="1" applyAlignment="1" applyProtection="1">
      <alignment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 shrinkToFit="1"/>
      <protection/>
    </xf>
    <xf numFmtId="0" fontId="19" fillId="33" borderId="64" xfId="0" applyFont="1" applyFill="1" applyBorder="1" applyAlignment="1" applyProtection="1">
      <alignment horizontal="center" vertical="center"/>
      <protection/>
    </xf>
    <xf numFmtId="0" fontId="31" fillId="0" borderId="0" xfId="61" applyNumberFormat="1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vertical="center"/>
      <protection/>
    </xf>
    <xf numFmtId="49" fontId="11" fillId="0" borderId="21" xfId="61" applyNumberFormat="1" applyFont="1" applyBorder="1" applyAlignment="1" applyProtection="1">
      <alignment horizontal="center" shrinkToFit="1"/>
      <protection locked="0"/>
    </xf>
    <xf numFmtId="49" fontId="11" fillId="0" borderId="65" xfId="61" applyNumberFormat="1" applyFont="1" applyBorder="1" applyAlignment="1" applyProtection="1">
      <alignment horizontal="center" shrinkToFit="1"/>
      <protection locked="0"/>
    </xf>
    <xf numFmtId="49" fontId="11" fillId="0" borderId="45" xfId="61" applyNumberFormat="1" applyFont="1" applyBorder="1" applyAlignment="1" applyProtection="1">
      <alignment horizontal="center" shrinkToFit="1"/>
      <protection locked="0"/>
    </xf>
    <xf numFmtId="49" fontId="11" fillId="0" borderId="23" xfId="61" applyNumberFormat="1" applyFont="1" applyBorder="1" applyAlignment="1" applyProtection="1">
      <alignment horizontal="center" shrinkToFit="1"/>
      <protection locked="0"/>
    </xf>
    <xf numFmtId="49" fontId="11" fillId="0" borderId="33" xfId="61" applyNumberFormat="1" applyFont="1" applyBorder="1" applyAlignment="1" applyProtection="1">
      <alignment horizontal="center" shrinkToFit="1"/>
      <protection locked="0"/>
    </xf>
    <xf numFmtId="49" fontId="11" fillId="0" borderId="30" xfId="61" applyNumberFormat="1" applyFont="1" applyBorder="1" applyAlignment="1" applyProtection="1">
      <alignment horizontal="center" shrinkToFit="1"/>
      <protection locked="0"/>
    </xf>
    <xf numFmtId="49" fontId="11" fillId="0" borderId="36" xfId="61" applyNumberFormat="1" applyFont="1" applyBorder="1" applyAlignment="1" applyProtection="1">
      <alignment horizontal="center" shrinkToFit="1"/>
      <protection locked="0"/>
    </xf>
    <xf numFmtId="49" fontId="11" fillId="0" borderId="20" xfId="61" applyNumberFormat="1" applyFont="1" applyBorder="1" applyAlignment="1" applyProtection="1">
      <alignment horizontal="center" shrinkToFit="1"/>
      <protection locked="0"/>
    </xf>
    <xf numFmtId="0" fontId="32" fillId="0" borderId="0" xfId="0" applyFont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66" xfId="61" applyNumberFormat="1" applyFont="1" applyBorder="1" applyAlignment="1" applyProtection="1">
      <alignment horizontal="center"/>
      <protection/>
    </xf>
    <xf numFmtId="184" fontId="23" fillId="0" borderId="0" xfId="61" applyNumberFormat="1" applyFont="1" applyBorder="1" applyAlignment="1" applyProtection="1">
      <alignment horizontal="center" vertical="center"/>
      <protection/>
    </xf>
    <xf numFmtId="49" fontId="2" fillId="0" borderId="0" xfId="61" applyNumberFormat="1" applyFont="1" applyBorder="1" applyAlignment="1" applyProtection="1">
      <alignment/>
      <protection/>
    </xf>
    <xf numFmtId="49" fontId="11" fillId="0" borderId="20" xfId="61" applyNumberFormat="1" applyFont="1" applyFill="1" applyBorder="1" applyAlignment="1" applyProtection="1">
      <alignment horizontal="center"/>
      <protection locked="0"/>
    </xf>
    <xf numFmtId="49" fontId="11" fillId="0" borderId="18" xfId="61" applyNumberFormat="1" applyFont="1" applyFill="1" applyBorder="1" applyAlignment="1" applyProtection="1">
      <alignment/>
      <protection locked="0"/>
    </xf>
    <xf numFmtId="49" fontId="11" fillId="0" borderId="40" xfId="61" applyNumberFormat="1" applyFont="1" applyFill="1" applyBorder="1" applyAlignment="1" applyProtection="1">
      <alignment horizontal="center"/>
      <protection locked="0"/>
    </xf>
    <xf numFmtId="49" fontId="11" fillId="0" borderId="39" xfId="61" applyNumberFormat="1" applyFont="1" applyBorder="1" applyAlignment="1" applyProtection="1">
      <alignment horizontal="center"/>
      <protection locked="0"/>
    </xf>
    <xf numFmtId="49" fontId="11" fillId="0" borderId="19" xfId="61" applyNumberFormat="1" applyFont="1" applyBorder="1" applyAlignment="1" applyProtection="1">
      <alignment horizontal="center"/>
      <protection locked="0"/>
    </xf>
    <xf numFmtId="49" fontId="11" fillId="0" borderId="67" xfId="61" applyNumberFormat="1" applyFont="1" applyBorder="1" applyAlignment="1" applyProtection="1">
      <alignment horizontal="center"/>
      <protection locked="0"/>
    </xf>
    <xf numFmtId="49" fontId="11" fillId="0" borderId="68" xfId="61" applyNumberFormat="1" applyFont="1" applyBorder="1" applyAlignment="1" applyProtection="1">
      <alignment horizontal="center"/>
      <protection locked="0"/>
    </xf>
    <xf numFmtId="49" fontId="11" fillId="0" borderId="69" xfId="61" applyNumberFormat="1" applyFont="1" applyBorder="1" applyAlignment="1" applyProtection="1">
      <alignment horizontal="center"/>
      <protection locked="0"/>
    </xf>
    <xf numFmtId="49" fontId="11" fillId="0" borderId="70" xfId="61" applyNumberFormat="1" applyFont="1" applyBorder="1" applyAlignment="1" applyProtection="1">
      <alignment horizontal="center"/>
      <protection locked="0"/>
    </xf>
    <xf numFmtId="49" fontId="11" fillId="0" borderId="35" xfId="61" applyNumberFormat="1" applyFont="1" applyBorder="1" applyAlignment="1" applyProtection="1">
      <alignment horizontal="center"/>
      <protection locked="0"/>
    </xf>
    <xf numFmtId="49" fontId="11" fillId="0" borderId="32" xfId="61" applyNumberFormat="1" applyFont="1" applyBorder="1" applyAlignment="1" applyProtection="1">
      <alignment horizontal="center"/>
      <protection locked="0"/>
    </xf>
    <xf numFmtId="49" fontId="11" fillId="0" borderId="38" xfId="61" applyNumberFormat="1" applyFont="1" applyBorder="1" applyAlignment="1" applyProtection="1">
      <alignment horizontal="center"/>
      <protection locked="0"/>
    </xf>
    <xf numFmtId="49" fontId="11" fillId="0" borderId="47" xfId="61" applyNumberFormat="1" applyFont="1" applyBorder="1" applyAlignment="1" applyProtection="1">
      <alignment horizontal="center"/>
      <protection locked="0"/>
    </xf>
    <xf numFmtId="49" fontId="11" fillId="0" borderId="40" xfId="61" applyNumberFormat="1" applyFont="1" applyBorder="1" applyAlignment="1" applyProtection="1">
      <alignment horizontal="center"/>
      <protection locked="0"/>
    </xf>
    <xf numFmtId="49" fontId="11" fillId="0" borderId="21" xfId="61" applyNumberFormat="1" applyFont="1" applyFill="1" applyBorder="1" applyAlignment="1" applyProtection="1">
      <alignment horizontal="center"/>
      <protection locked="0"/>
    </xf>
    <xf numFmtId="49" fontId="11" fillId="0" borderId="22" xfId="61" applyNumberFormat="1" applyFont="1" applyFill="1" applyBorder="1" applyAlignment="1" applyProtection="1">
      <alignment horizontal="center"/>
      <protection locked="0"/>
    </xf>
    <xf numFmtId="49" fontId="11" fillId="0" borderId="23" xfId="61" applyNumberFormat="1" applyFont="1" applyFill="1" applyBorder="1" applyAlignment="1" applyProtection="1">
      <alignment horizontal="center"/>
      <protection locked="0"/>
    </xf>
    <xf numFmtId="49" fontId="11" fillId="0" borderId="65" xfId="61" applyNumberFormat="1" applyFont="1" applyFill="1" applyBorder="1" applyAlignment="1" applyProtection="1">
      <alignment horizontal="center"/>
      <protection locked="0"/>
    </xf>
    <xf numFmtId="49" fontId="11" fillId="0" borderId="45" xfId="61" applyNumberFormat="1" applyFont="1" applyFill="1" applyBorder="1" applyAlignment="1" applyProtection="1">
      <alignment horizontal="center"/>
      <protection locked="0"/>
    </xf>
    <xf numFmtId="49" fontId="11" fillId="0" borderId="33" xfId="61" applyNumberFormat="1" applyFont="1" applyFill="1" applyBorder="1" applyAlignment="1" applyProtection="1">
      <alignment horizontal="center"/>
      <protection locked="0"/>
    </xf>
    <xf numFmtId="49" fontId="11" fillId="0" borderId="30" xfId="61" applyNumberFormat="1" applyFont="1" applyFill="1" applyBorder="1" applyAlignment="1" applyProtection="1">
      <alignment horizontal="center"/>
      <protection locked="0"/>
    </xf>
    <xf numFmtId="49" fontId="11" fillId="0" borderId="36" xfId="61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9" fontId="11" fillId="34" borderId="0" xfId="61" applyNumberFormat="1" applyFont="1" applyFill="1" applyBorder="1" applyAlignment="1" applyProtection="1">
      <alignment horizontal="center" shrinkToFit="1"/>
      <protection locked="0"/>
    </xf>
    <xf numFmtId="0" fontId="31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11" fillId="0" borderId="0" xfId="61" applyNumberFormat="1" applyFont="1" applyBorder="1" applyAlignment="1" applyProtection="1">
      <alignment shrinkToFit="1"/>
      <protection locked="0"/>
    </xf>
    <xf numFmtId="0" fontId="11" fillId="0" borderId="0" xfId="61" applyNumberFormat="1" applyFont="1" applyBorder="1" applyAlignment="1" applyProtection="1">
      <alignment shrinkToFit="1"/>
      <protection/>
    </xf>
    <xf numFmtId="0" fontId="4" fillId="0" borderId="0" xfId="61" applyNumberFormat="1" applyFont="1" applyBorder="1" applyAlignment="1" applyProtection="1">
      <alignment horizontal="right" vertical="center"/>
      <protection/>
    </xf>
    <xf numFmtId="1" fontId="4" fillId="0" borderId="10" xfId="61" applyNumberFormat="1" applyFont="1" applyBorder="1" applyAlignment="1" applyProtection="1">
      <alignment horizontal="left"/>
      <protection/>
    </xf>
    <xf numFmtId="1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1" fontId="2" fillId="35" borderId="66" xfId="61" applyNumberFormat="1" applyFont="1" applyFill="1" applyBorder="1" applyAlignment="1" applyProtection="1">
      <alignment horizontal="center" vertical="center"/>
      <protection/>
    </xf>
    <xf numFmtId="1" fontId="6" fillId="35" borderId="71" xfId="61" applyFont="1" applyFill="1" applyBorder="1" applyAlignment="1" applyProtection="1">
      <alignment horizontal="center" vertical="center" shrinkToFit="1"/>
      <protection/>
    </xf>
    <xf numFmtId="1" fontId="2" fillId="35" borderId="72" xfId="61" applyFont="1" applyFill="1" applyBorder="1" applyAlignment="1" applyProtection="1">
      <alignment horizontal="center" vertical="center" shrinkToFit="1"/>
      <protection/>
    </xf>
    <xf numFmtId="1" fontId="6" fillId="35" borderId="73" xfId="61" applyFont="1" applyFill="1" applyBorder="1" applyAlignment="1" applyProtection="1">
      <alignment horizontal="center" vertical="center" shrinkToFit="1"/>
      <protection/>
    </xf>
    <xf numFmtId="0" fontId="19" fillId="35" borderId="64" xfId="0" applyFont="1" applyFill="1" applyBorder="1" applyAlignment="1" applyProtection="1">
      <alignment horizontal="center" vertical="center"/>
      <protection/>
    </xf>
    <xf numFmtId="1" fontId="4" fillId="35" borderId="74" xfId="61" applyNumberFormat="1" applyFont="1" applyFill="1" applyBorder="1" applyAlignment="1" applyProtection="1">
      <alignment horizontal="center" vertical="center"/>
      <protection/>
    </xf>
    <xf numFmtId="1" fontId="4" fillId="35" borderId="10" xfId="61" applyNumberFormat="1" applyFont="1" applyFill="1" applyBorder="1" applyAlignment="1" applyProtection="1">
      <alignment horizontal="center" vertical="center" shrinkToFit="1"/>
      <protection/>
    </xf>
    <xf numFmtId="1" fontId="4" fillId="35" borderId="12" xfId="61" applyNumberFormat="1" applyFont="1" applyFill="1" applyBorder="1" applyAlignment="1" applyProtection="1">
      <alignment horizontal="center" vertical="center" shrinkToFit="1"/>
      <protection/>
    </xf>
    <xf numFmtId="1" fontId="4" fillId="35" borderId="17" xfId="61" applyNumberFormat="1" applyFont="1" applyFill="1" applyBorder="1" applyAlignment="1" applyProtection="1">
      <alignment horizontal="center" vertical="center" shrinkToFit="1"/>
      <protection/>
    </xf>
    <xf numFmtId="1" fontId="4" fillId="35" borderId="75" xfId="61" applyNumberFormat="1" applyFont="1" applyFill="1" applyBorder="1" applyAlignment="1" applyProtection="1">
      <alignment horizontal="center" vertical="center" shrinkToFit="1"/>
      <protection/>
    </xf>
    <xf numFmtId="49" fontId="4" fillId="35" borderId="12" xfId="61" applyNumberFormat="1" applyFont="1" applyFill="1" applyBorder="1" applyAlignment="1" applyProtection="1">
      <alignment horizontal="center" vertical="center" shrinkToFit="1"/>
      <protection/>
    </xf>
    <xf numFmtId="49" fontId="4" fillId="35" borderId="76" xfId="61" applyNumberFormat="1" applyFont="1" applyFill="1" applyBorder="1" applyAlignment="1" applyProtection="1">
      <alignment horizontal="center" vertical="center" shrinkToFit="1"/>
      <protection/>
    </xf>
    <xf numFmtId="49" fontId="8" fillId="35" borderId="12" xfId="61" applyNumberFormat="1" applyFont="1" applyFill="1" applyBorder="1" applyAlignment="1" applyProtection="1">
      <alignment horizontal="center" vertical="center" shrinkToFit="1"/>
      <protection/>
    </xf>
    <xf numFmtId="49" fontId="4" fillId="35" borderId="68" xfId="61" applyNumberFormat="1" applyFont="1" applyFill="1" applyBorder="1" applyAlignment="1" applyProtection="1">
      <alignment horizontal="center" vertical="center" shrinkToFit="1"/>
      <protection/>
    </xf>
    <xf numFmtId="49" fontId="4" fillId="35" borderId="48" xfId="61" applyNumberFormat="1" applyFont="1" applyFill="1" applyBorder="1" applyAlignment="1" applyProtection="1">
      <alignment vertical="center" shrinkToFit="1"/>
      <protection/>
    </xf>
    <xf numFmtId="49" fontId="4" fillId="35" borderId="49" xfId="61" applyNumberFormat="1" applyFont="1" applyFill="1" applyBorder="1" applyAlignment="1" applyProtection="1">
      <alignment vertical="center" shrinkToFit="1"/>
      <protection/>
    </xf>
    <xf numFmtId="49" fontId="4" fillId="35" borderId="24" xfId="61" applyNumberFormat="1" applyFont="1" applyFill="1" applyBorder="1" applyAlignment="1" applyProtection="1">
      <alignment vertical="center" shrinkToFit="1"/>
      <protection/>
    </xf>
    <xf numFmtId="1" fontId="2" fillId="35" borderId="77" xfId="61" applyNumberFormat="1" applyFont="1" applyFill="1" applyBorder="1" applyAlignment="1" applyProtection="1">
      <alignment/>
      <protection/>
    </xf>
    <xf numFmtId="1" fontId="2" fillId="35" borderId="77" xfId="61" applyNumberFormat="1" applyFont="1" applyFill="1" applyBorder="1" applyProtection="1">
      <alignment/>
      <protection/>
    </xf>
    <xf numFmtId="1" fontId="2" fillId="35" borderId="78" xfId="61" applyNumberFormat="1" applyFont="1" applyFill="1" applyBorder="1" applyProtection="1">
      <alignment/>
      <protection/>
    </xf>
    <xf numFmtId="1" fontId="2" fillId="35" borderId="76" xfId="61" applyNumberFormat="1" applyFont="1" applyFill="1" applyBorder="1" applyProtection="1">
      <alignment/>
      <protection/>
    </xf>
    <xf numFmtId="1" fontId="2" fillId="35" borderId="63" xfId="61" applyNumberFormat="1" applyFont="1" applyFill="1" applyBorder="1" applyProtection="1">
      <alignment/>
      <protection/>
    </xf>
    <xf numFmtId="1" fontId="2" fillId="35" borderId="79" xfId="61" applyNumberFormat="1" applyFont="1" applyFill="1" applyBorder="1" applyProtection="1">
      <alignment/>
      <protection/>
    </xf>
    <xf numFmtId="1" fontId="2" fillId="35" borderId="80" xfId="61" applyNumberFormat="1" applyFont="1" applyFill="1" applyBorder="1" applyProtection="1">
      <alignment/>
      <protection/>
    </xf>
    <xf numFmtId="1" fontId="2" fillId="35" borderId="27" xfId="61" applyNumberFormat="1" applyFont="1" applyFill="1" applyBorder="1" applyProtection="1">
      <alignment/>
      <protection/>
    </xf>
    <xf numFmtId="1" fontId="2" fillId="35" borderId="29" xfId="61" applyNumberFormat="1" applyFont="1" applyFill="1" applyBorder="1" applyProtection="1">
      <alignment/>
      <protection/>
    </xf>
    <xf numFmtId="1" fontId="2" fillId="35" borderId="26" xfId="61" applyNumberFormat="1" applyFont="1" applyFill="1" applyBorder="1" applyProtection="1">
      <alignment/>
      <protection/>
    </xf>
    <xf numFmtId="1" fontId="2" fillId="35" borderId="28" xfId="61" applyNumberFormat="1" applyFont="1" applyFill="1" applyBorder="1" applyProtection="1">
      <alignment/>
      <protection/>
    </xf>
    <xf numFmtId="49" fontId="11" fillId="36" borderId="20" xfId="61" applyNumberFormat="1" applyFont="1" applyFill="1" applyBorder="1" applyAlignment="1" applyProtection="1">
      <alignment horizontal="center" shrinkToFit="1"/>
      <protection locked="0"/>
    </xf>
    <xf numFmtId="49" fontId="11" fillId="36" borderId="21" xfId="61" applyNumberFormat="1" applyFont="1" applyFill="1" applyBorder="1" applyAlignment="1" applyProtection="1">
      <alignment horizontal="center" shrinkToFit="1"/>
      <protection locked="0"/>
    </xf>
    <xf numFmtId="49" fontId="11" fillId="36" borderId="50" xfId="61" applyNumberFormat="1" applyFont="1" applyFill="1" applyBorder="1" applyAlignment="1" applyProtection="1">
      <alignment horizontal="center" shrinkToFit="1"/>
      <protection locked="0"/>
    </xf>
    <xf numFmtId="49" fontId="11" fillId="36" borderId="33" xfId="61" applyNumberFormat="1" applyFont="1" applyFill="1" applyBorder="1" applyAlignment="1" applyProtection="1">
      <alignment horizontal="center" shrinkToFit="1"/>
      <protection locked="0"/>
    </xf>
    <xf numFmtId="49" fontId="11" fillId="36" borderId="30" xfId="61" applyNumberFormat="1" applyFont="1" applyFill="1" applyBorder="1" applyAlignment="1" applyProtection="1">
      <alignment horizontal="center" shrinkToFit="1"/>
      <protection locked="0"/>
    </xf>
    <xf numFmtId="49" fontId="11" fillId="36" borderId="36" xfId="61" applyNumberFormat="1" applyFont="1" applyFill="1" applyBorder="1" applyAlignment="1" applyProtection="1">
      <alignment horizontal="center" shrinkToFit="1"/>
      <protection locked="0"/>
    </xf>
    <xf numFmtId="49" fontId="11" fillId="36" borderId="45" xfId="61" applyNumberFormat="1" applyFont="1" applyFill="1" applyBorder="1" applyAlignment="1" applyProtection="1">
      <alignment horizontal="center" shrinkToFit="1"/>
      <protection locked="0"/>
    </xf>
    <xf numFmtId="0" fontId="0" fillId="37" borderId="81" xfId="0" applyFill="1" applyBorder="1" applyAlignment="1" applyProtection="1">
      <alignment horizontal="center" vertical="center" shrinkToFit="1"/>
      <protection/>
    </xf>
    <xf numFmtId="0" fontId="0" fillId="37" borderId="82" xfId="0" applyFill="1" applyBorder="1" applyAlignment="1" applyProtection="1">
      <alignment horizontal="center" vertical="center" shrinkToFit="1"/>
      <protection/>
    </xf>
    <xf numFmtId="0" fontId="0" fillId="37" borderId="83" xfId="0" applyFill="1" applyBorder="1" applyAlignment="1" applyProtection="1">
      <alignment horizontal="center" vertical="center" shrinkToFit="1"/>
      <protection/>
    </xf>
    <xf numFmtId="0" fontId="0" fillId="37" borderId="22" xfId="0" applyFont="1" applyFill="1" applyBorder="1" applyAlignment="1" applyProtection="1">
      <alignment horizontal="center" vertical="center" shrinkToFit="1"/>
      <protection/>
    </xf>
    <xf numFmtId="1" fontId="22" fillId="37" borderId="84" xfId="0" applyNumberFormat="1" applyFont="1" applyFill="1" applyBorder="1" applyAlignment="1" applyProtection="1">
      <alignment horizontal="center" vertical="center" shrinkToFit="1"/>
      <protection/>
    </xf>
    <xf numFmtId="0" fontId="26" fillId="37" borderId="67" xfId="0" applyNumberFormat="1" applyFont="1" applyFill="1" applyBorder="1" applyAlignment="1" applyProtection="1">
      <alignment horizontal="center" vertical="center" shrinkToFit="1"/>
      <protection/>
    </xf>
    <xf numFmtId="0" fontId="0" fillId="37" borderId="85" xfId="0" applyFill="1" applyBorder="1" applyAlignment="1" applyProtection="1">
      <alignment horizontal="center" vertical="center" shrinkToFit="1"/>
      <protection/>
    </xf>
    <xf numFmtId="0" fontId="26" fillId="37" borderId="86" xfId="0" applyNumberFormat="1" applyFont="1" applyFill="1" applyBorder="1" applyAlignment="1" applyProtection="1">
      <alignment horizontal="center" vertical="center" shrinkToFit="1"/>
      <protection/>
    </xf>
    <xf numFmtId="1" fontId="22" fillId="37" borderId="87" xfId="0" applyNumberFormat="1" applyFont="1" applyFill="1" applyBorder="1" applyAlignment="1" applyProtection="1">
      <alignment horizontal="center" vertical="center" shrinkToFit="1"/>
      <protection/>
    </xf>
    <xf numFmtId="0" fontId="0" fillId="37" borderId="88" xfId="0" applyFill="1" applyBorder="1" applyAlignment="1" applyProtection="1">
      <alignment horizontal="center" vertical="center" shrinkToFit="1"/>
      <protection/>
    </xf>
    <xf numFmtId="1" fontId="22" fillId="37" borderId="89" xfId="0" applyNumberFormat="1" applyFont="1" applyFill="1" applyBorder="1" applyAlignment="1" applyProtection="1">
      <alignment horizontal="center" vertical="center" shrinkToFit="1"/>
      <protection/>
    </xf>
    <xf numFmtId="0" fontId="26" fillId="37" borderId="90" xfId="0" applyNumberFormat="1" applyFont="1" applyFill="1" applyBorder="1" applyAlignment="1" applyProtection="1">
      <alignment horizontal="center" vertical="center" shrinkToFit="1"/>
      <protection/>
    </xf>
    <xf numFmtId="0" fontId="26" fillId="37" borderId="91" xfId="0" applyFont="1" applyFill="1" applyBorder="1" applyAlignment="1" applyProtection="1">
      <alignment horizontal="center" vertical="center"/>
      <protection/>
    </xf>
    <xf numFmtId="0" fontId="26" fillId="37" borderId="86" xfId="0" applyFont="1" applyFill="1" applyBorder="1" applyAlignment="1" applyProtection="1">
      <alignment horizontal="center" vertical="center" shrinkToFit="1"/>
      <protection/>
    </xf>
    <xf numFmtId="0" fontId="22" fillId="37" borderId="92" xfId="0" applyNumberFormat="1" applyFont="1" applyFill="1" applyBorder="1" applyAlignment="1" applyProtection="1">
      <alignment horizontal="center" vertical="center" shrinkToFi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9" fillId="38" borderId="64" xfId="0" applyFont="1" applyFill="1" applyBorder="1" applyAlignment="1" applyProtection="1">
      <alignment horizontal="center" vertical="center"/>
      <protection/>
    </xf>
    <xf numFmtId="0" fontId="19" fillId="38" borderId="64" xfId="0" applyFont="1" applyFill="1" applyBorder="1" applyAlignment="1" applyProtection="1">
      <alignment horizontal="center" vertical="center" shrinkToFit="1"/>
      <protection/>
    </xf>
    <xf numFmtId="0" fontId="19" fillId="38" borderId="93" xfId="0" applyFont="1" applyFill="1" applyBorder="1" applyAlignment="1" applyProtection="1">
      <alignment horizontal="center" vertical="center" shrinkToFit="1"/>
      <protection/>
    </xf>
    <xf numFmtId="0" fontId="19" fillId="38" borderId="24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9" fillId="0" borderId="94" xfId="0" applyFont="1" applyBorder="1" applyAlignment="1" applyProtection="1">
      <alignment horizontal="left" vertical="top" wrapText="1"/>
      <protection/>
    </xf>
    <xf numFmtId="0" fontId="34" fillId="0" borderId="95" xfId="0" applyFont="1" applyBorder="1" applyAlignment="1" applyProtection="1">
      <alignment horizontal="right" vertical="center"/>
      <protection/>
    </xf>
    <xf numFmtId="0" fontId="34" fillId="0" borderId="96" xfId="0" applyFont="1" applyBorder="1" applyAlignment="1" applyProtection="1">
      <alignment horizontal="right" vertical="center"/>
      <protection/>
    </xf>
    <xf numFmtId="0" fontId="34" fillId="0" borderId="97" xfId="0" applyFont="1" applyBorder="1" applyAlignment="1" applyProtection="1">
      <alignment horizontal="right" vertical="center"/>
      <protection/>
    </xf>
    <xf numFmtId="0" fontId="4" fillId="35" borderId="98" xfId="0" applyFont="1" applyFill="1" applyBorder="1" applyAlignment="1" applyProtection="1">
      <alignment horizontal="center" vertical="center" shrinkToFit="1"/>
      <protection locked="0"/>
    </xf>
    <xf numFmtId="0" fontId="4" fillId="35" borderId="66" xfId="0" applyFont="1" applyFill="1" applyBorder="1" applyAlignment="1" applyProtection="1">
      <alignment horizontal="center" vertical="center" shrinkToFit="1"/>
      <protection locked="0"/>
    </xf>
    <xf numFmtId="0" fontId="30" fillId="35" borderId="64" xfId="0" applyNumberFormat="1" applyFont="1" applyFill="1" applyBorder="1" applyAlignment="1" applyProtection="1">
      <alignment horizontal="center" vertical="center"/>
      <protection locked="0"/>
    </xf>
    <xf numFmtId="0" fontId="27" fillId="7" borderId="99" xfId="0" applyFont="1" applyFill="1" applyBorder="1" applyAlignment="1" applyProtection="1">
      <alignment horizontal="center" vertical="justify" wrapText="1"/>
      <protection/>
    </xf>
    <xf numFmtId="0" fontId="0" fillId="7" borderId="100" xfId="0" applyFill="1" applyBorder="1" applyAlignment="1" applyProtection="1">
      <alignment horizontal="center" vertical="justify" wrapText="1"/>
      <protection/>
    </xf>
    <xf numFmtId="0" fontId="0" fillId="7" borderId="101" xfId="0" applyFill="1" applyBorder="1" applyAlignment="1" applyProtection="1">
      <alignment horizontal="center" vertical="justify" wrapText="1"/>
      <protection/>
    </xf>
    <xf numFmtId="49" fontId="26" fillId="5" borderId="98" xfId="0" applyNumberFormat="1" applyFont="1" applyFill="1" applyBorder="1" applyAlignment="1" applyProtection="1">
      <alignment horizontal="left" vertical="center"/>
      <protection locked="0"/>
    </xf>
    <xf numFmtId="49" fontId="26" fillId="5" borderId="66" xfId="0" applyNumberFormat="1" applyFont="1" applyFill="1" applyBorder="1" applyAlignment="1" applyProtection="1">
      <alignment horizontal="left" vertical="center"/>
      <protection locked="0"/>
    </xf>
    <xf numFmtId="49" fontId="26" fillId="5" borderId="102" xfId="0" applyNumberFormat="1" applyFont="1" applyFill="1" applyBorder="1" applyAlignment="1" applyProtection="1">
      <alignment horizontal="left" vertical="center"/>
      <protection locked="0"/>
    </xf>
    <xf numFmtId="0" fontId="26" fillId="5" borderId="64" xfId="0" applyNumberFormat="1" applyFont="1" applyFill="1" applyBorder="1" applyAlignment="1" applyProtection="1">
      <alignment horizontal="center" vertical="center"/>
      <protection locked="0"/>
    </xf>
    <xf numFmtId="0" fontId="19" fillId="0" borderId="103" xfId="0" applyFont="1" applyBorder="1" applyAlignment="1" applyProtection="1">
      <alignment horizontal="center" vertical="center"/>
      <protection/>
    </xf>
    <xf numFmtId="0" fontId="19" fillId="0" borderId="6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4" fillId="35" borderId="66" xfId="0" applyFont="1" applyFill="1" applyBorder="1" applyAlignment="1" applyProtection="1">
      <alignment horizontal="center" vertical="center"/>
      <protection/>
    </xf>
    <xf numFmtId="0" fontId="4" fillId="35" borderId="102" xfId="0" applyFont="1" applyFill="1" applyBorder="1" applyAlignment="1" applyProtection="1">
      <alignment horizontal="center" vertical="center"/>
      <protection/>
    </xf>
    <xf numFmtId="0" fontId="26" fillId="35" borderId="98" xfId="0" applyFont="1" applyFill="1" applyBorder="1" applyAlignment="1" applyProtection="1">
      <alignment horizontal="left" vertical="center"/>
      <protection locked="0"/>
    </xf>
    <xf numFmtId="0" fontId="26" fillId="35" borderId="66" xfId="0" applyFont="1" applyFill="1" applyBorder="1" applyAlignment="1" applyProtection="1">
      <alignment horizontal="left" vertical="center"/>
      <protection locked="0"/>
    </xf>
    <xf numFmtId="0" fontId="26" fillId="35" borderId="102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/>
    </xf>
    <xf numFmtId="0" fontId="25" fillId="33" borderId="98" xfId="0" applyNumberFormat="1" applyFont="1" applyFill="1" applyBorder="1" applyAlignment="1" applyProtection="1" quotePrefix="1">
      <alignment horizontal="center" vertical="center"/>
      <protection/>
    </xf>
    <xf numFmtId="0" fontId="25" fillId="33" borderId="10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justify" vertical="center" wrapText="1"/>
      <protection/>
    </xf>
    <xf numFmtId="1" fontId="6" fillId="39" borderId="98" xfId="61" applyNumberFormat="1" applyFont="1" applyFill="1" applyBorder="1" applyAlignment="1" applyProtection="1">
      <alignment horizontal="center"/>
      <protection/>
    </xf>
    <xf numFmtId="1" fontId="6" fillId="39" borderId="102" xfId="61" applyNumberFormat="1" applyFont="1" applyFill="1" applyBorder="1" applyAlignment="1" applyProtection="1">
      <alignment horizontal="center"/>
      <protection/>
    </xf>
    <xf numFmtId="1" fontId="4" fillId="35" borderId="64" xfId="61" applyNumberFormat="1" applyFont="1" applyFill="1" applyBorder="1" applyAlignment="1" applyProtection="1">
      <alignment horizontal="center" vertical="center" shrinkToFit="1"/>
      <protection/>
    </xf>
    <xf numFmtId="0" fontId="0" fillId="35" borderId="64" xfId="0" applyFill="1" applyBorder="1" applyAlignment="1" applyProtection="1">
      <alignment horizontal="center" vertical="center" shrinkToFit="1"/>
      <protection/>
    </xf>
    <xf numFmtId="1" fontId="4" fillId="39" borderId="98" xfId="61" applyNumberFormat="1" applyFont="1" applyFill="1" applyBorder="1" applyAlignment="1" applyProtection="1">
      <alignment horizontal="center" vertical="center"/>
      <protection/>
    </xf>
    <xf numFmtId="1" fontId="4" fillId="39" borderId="102" xfId="61" applyNumberFormat="1" applyFont="1" applyFill="1" applyBorder="1" applyAlignment="1" applyProtection="1">
      <alignment horizontal="center" vertical="center"/>
      <protection/>
    </xf>
    <xf numFmtId="1" fontId="4" fillId="35" borderId="98" xfId="61" applyNumberFormat="1" applyFont="1" applyFill="1" applyBorder="1" applyAlignment="1" applyProtection="1">
      <alignment horizontal="center" vertical="center"/>
      <protection/>
    </xf>
    <xf numFmtId="1" fontId="4" fillId="35" borderId="102" xfId="61" applyNumberFormat="1" applyFont="1" applyFill="1" applyBorder="1" applyAlignment="1" applyProtection="1">
      <alignment horizontal="center" vertical="center"/>
      <protection/>
    </xf>
    <xf numFmtId="0" fontId="6" fillId="35" borderId="66" xfId="61" applyNumberFormat="1" applyFont="1" applyFill="1" applyBorder="1" applyAlignment="1" applyProtection="1">
      <alignment horizontal="center" vertical="center"/>
      <protection/>
    </xf>
    <xf numFmtId="0" fontId="6" fillId="35" borderId="102" xfId="61" applyNumberFormat="1" applyFont="1" applyFill="1" applyBorder="1" applyAlignment="1" applyProtection="1">
      <alignment horizontal="center" vertical="center"/>
      <protection/>
    </xf>
    <xf numFmtId="49" fontId="4" fillId="35" borderId="98" xfId="61" applyNumberFormat="1" applyFont="1" applyFill="1" applyBorder="1" applyAlignment="1" applyProtection="1">
      <alignment horizontal="center" vertical="center" shrinkToFit="1"/>
      <protection/>
    </xf>
    <xf numFmtId="49" fontId="4" fillId="35" borderId="66" xfId="61" applyNumberFormat="1" applyFont="1" applyFill="1" applyBorder="1" applyAlignment="1" applyProtection="1">
      <alignment horizontal="center" vertical="center" shrinkToFit="1"/>
      <protection/>
    </xf>
    <xf numFmtId="49" fontId="4" fillId="35" borderId="102" xfId="61" applyNumberFormat="1" applyFont="1" applyFill="1" applyBorder="1" applyAlignment="1" applyProtection="1">
      <alignment horizontal="center" vertical="center" shrinkToFit="1"/>
      <protection/>
    </xf>
    <xf numFmtId="0" fontId="20" fillId="0" borderId="0" xfId="61" applyNumberFormat="1" applyFont="1" applyBorder="1" applyAlignment="1" applyProtection="1">
      <alignment horizontal="center" vertical="center"/>
      <protection/>
    </xf>
    <xf numFmtId="49" fontId="8" fillId="35" borderId="24" xfId="61" applyNumberFormat="1" applyFont="1" applyFill="1" applyBorder="1" applyAlignment="1" applyProtection="1">
      <alignment horizontal="center" vertical="center" wrapText="1"/>
      <protection/>
    </xf>
    <xf numFmtId="49" fontId="8" fillId="35" borderId="93" xfId="61" applyNumberFormat="1" applyFont="1" applyFill="1" applyBorder="1" applyAlignment="1" applyProtection="1">
      <alignment horizontal="center" vertical="center" wrapText="1"/>
      <protection/>
    </xf>
    <xf numFmtId="1" fontId="18" fillId="35" borderId="98" xfId="61" applyNumberFormat="1" applyFont="1" applyFill="1" applyBorder="1" applyAlignment="1" applyProtection="1">
      <alignment horizontal="center" vertical="center" shrinkToFit="1"/>
      <protection/>
    </xf>
    <xf numFmtId="1" fontId="18" fillId="35" borderId="66" xfId="61" applyNumberFormat="1" applyFont="1" applyFill="1" applyBorder="1" applyAlignment="1" applyProtection="1">
      <alignment horizontal="center" vertical="center" shrinkToFit="1"/>
      <protection/>
    </xf>
    <xf numFmtId="1" fontId="4" fillId="35" borderId="104" xfId="61" applyNumberFormat="1" applyFont="1" applyFill="1" applyBorder="1" applyAlignment="1" applyProtection="1">
      <alignment/>
      <protection/>
    </xf>
    <xf numFmtId="0" fontId="0" fillId="35" borderId="76" xfId="0" applyFill="1" applyBorder="1" applyAlignment="1" applyProtection="1">
      <alignment/>
      <protection/>
    </xf>
    <xf numFmtId="0" fontId="25" fillId="35" borderId="98" xfId="0" applyFont="1" applyFill="1" applyBorder="1" applyAlignment="1" applyProtection="1">
      <alignment horizontal="center" vertical="center"/>
      <protection/>
    </xf>
    <xf numFmtId="0" fontId="25" fillId="35" borderId="66" xfId="0" applyFont="1" applyFill="1" applyBorder="1" applyAlignment="1" applyProtection="1">
      <alignment horizontal="center" vertical="center"/>
      <protection/>
    </xf>
    <xf numFmtId="0" fontId="25" fillId="35" borderId="102" xfId="0" applyFont="1" applyFill="1" applyBorder="1" applyAlignment="1" applyProtection="1">
      <alignment horizontal="center" vertical="center"/>
      <protection/>
    </xf>
    <xf numFmtId="184" fontId="23" fillId="0" borderId="10" xfId="61" applyNumberFormat="1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 shrinkToFit="1"/>
      <protection/>
    </xf>
    <xf numFmtId="1" fontId="4" fillId="35" borderId="64" xfId="61" applyNumberFormat="1" applyFont="1" applyFill="1" applyBorder="1" applyAlignment="1" applyProtection="1">
      <alignment horizontal="center" vertical="center"/>
      <protection/>
    </xf>
    <xf numFmtId="0" fontId="0" fillId="37" borderId="105" xfId="0" applyFill="1" applyBorder="1" applyAlignment="1" applyProtection="1">
      <alignment horizontal="center" vertical="center" shrinkToFit="1"/>
      <protection/>
    </xf>
    <xf numFmtId="0" fontId="0" fillId="37" borderId="106" xfId="0" applyFill="1" applyBorder="1" applyAlignment="1" applyProtection="1">
      <alignment horizontal="center" vertical="center" shrinkToFit="1"/>
      <protection/>
    </xf>
    <xf numFmtId="0" fontId="19" fillId="37" borderId="107" xfId="0" applyFont="1" applyFill="1" applyBorder="1" applyAlignment="1" applyProtection="1">
      <alignment horizontal="center" vertical="center" shrinkToFit="1"/>
      <protection/>
    </xf>
    <xf numFmtId="0" fontId="19" fillId="37" borderId="82" xfId="0" applyFont="1" applyFill="1" applyBorder="1" applyAlignment="1" applyProtection="1">
      <alignment horizontal="center" vertical="center" shrinkToFit="1"/>
      <protection/>
    </xf>
    <xf numFmtId="0" fontId="19" fillId="37" borderId="108" xfId="0" applyFont="1" applyFill="1" applyBorder="1" applyAlignment="1" applyProtection="1">
      <alignment horizontal="center" vertical="center" shrinkToFit="1"/>
      <protection/>
    </xf>
    <xf numFmtId="0" fontId="19" fillId="37" borderId="109" xfId="0" applyFont="1" applyFill="1" applyBorder="1" applyAlignment="1" applyProtection="1">
      <alignment horizontal="center" vertical="center" shrinkToFit="1"/>
      <protection/>
    </xf>
    <xf numFmtId="0" fontId="19" fillId="37" borderId="110" xfId="0" applyFont="1" applyFill="1" applyBorder="1" applyAlignment="1" applyProtection="1">
      <alignment horizontal="center" vertical="center" shrinkToFit="1"/>
      <protection/>
    </xf>
    <xf numFmtId="0" fontId="19" fillId="37" borderId="85" xfId="0" applyFont="1" applyFill="1" applyBorder="1" applyAlignment="1" applyProtection="1">
      <alignment horizontal="center" vertical="center" shrinkToFit="1"/>
      <protection/>
    </xf>
    <xf numFmtId="0" fontId="19" fillId="37" borderId="111" xfId="0" applyFont="1" applyFill="1" applyBorder="1" applyAlignment="1" applyProtection="1">
      <alignment horizontal="center" vertical="center" shrinkToFit="1"/>
      <protection/>
    </xf>
    <xf numFmtId="0" fontId="0" fillId="0" borderId="66" xfId="0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66675</xdr:rowOff>
    </xdr:from>
    <xdr:to>
      <xdr:col>1</xdr:col>
      <xdr:colOff>0</xdr:colOff>
      <xdr:row>6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8575" y="1371600"/>
          <a:ext cx="561975" cy="381000"/>
        </a:xfrm>
        <a:prstGeom prst="rightArrow">
          <a:avLst>
            <a:gd name="adj1" fmla="val 20453"/>
            <a:gd name="adj2" fmla="val -32000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18</xdr:row>
      <xdr:rowOff>66675</xdr:rowOff>
    </xdr:from>
    <xdr:to>
      <xdr:col>1</xdr:col>
      <xdr:colOff>0</xdr:colOff>
      <xdr:row>20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8575" y="4410075"/>
          <a:ext cx="561975" cy="381000"/>
        </a:xfrm>
        <a:prstGeom prst="rightArrow">
          <a:avLst>
            <a:gd name="adj1" fmla="val 20453"/>
            <a:gd name="adj2" fmla="val -32000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56</xdr:row>
      <xdr:rowOff>66675</xdr:rowOff>
    </xdr:from>
    <xdr:to>
      <xdr:col>1</xdr:col>
      <xdr:colOff>0</xdr:colOff>
      <xdr:row>58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28575" y="11315700"/>
          <a:ext cx="561975" cy="371475"/>
        </a:xfrm>
        <a:prstGeom prst="rightArrow">
          <a:avLst>
            <a:gd name="adj1" fmla="val 20453"/>
            <a:gd name="adj2" fmla="val -32000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60</xdr:row>
      <xdr:rowOff>85725</xdr:rowOff>
    </xdr:from>
    <xdr:to>
      <xdr:col>1</xdr:col>
      <xdr:colOff>0</xdr:colOff>
      <xdr:row>62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28575" y="12087225"/>
          <a:ext cx="561975" cy="361950"/>
        </a:xfrm>
        <a:prstGeom prst="rightArrow">
          <a:avLst>
            <a:gd name="adj1" fmla="val 20453"/>
            <a:gd name="adj2" fmla="val -32000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64</xdr:row>
      <xdr:rowOff>76200</xdr:rowOff>
    </xdr:from>
    <xdr:to>
      <xdr:col>1</xdr:col>
      <xdr:colOff>0</xdr:colOff>
      <xdr:row>66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28575" y="12763500"/>
          <a:ext cx="561975" cy="352425"/>
        </a:xfrm>
        <a:prstGeom prst="rightArrow">
          <a:avLst>
            <a:gd name="adj1" fmla="val 20453"/>
            <a:gd name="adj2" fmla="val -32000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showGridLines="0" tabSelected="1" view="pageBreakPreview" zoomScaleSheetLayoutView="100" zoomScalePageLayoutView="0" workbookViewId="0" topLeftCell="A1">
      <selection activeCell="C9" sqref="C9:E9"/>
    </sheetView>
  </sheetViews>
  <sheetFormatPr defaultColWidth="9.00390625" defaultRowHeight="13.5"/>
  <cols>
    <col min="1" max="1" width="7.75390625" style="145" bestFit="1" customWidth="1"/>
    <col min="2" max="2" width="11.375" style="21" customWidth="1"/>
    <col min="3" max="3" width="4.875" style="21" customWidth="1"/>
    <col min="4" max="16384" width="9.00390625" style="21" customWidth="1"/>
  </cols>
  <sheetData>
    <row r="1" spans="1:11" s="144" customFormat="1" ht="28.5" customHeight="1">
      <c r="A1" s="281" t="s">
        <v>731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2" ht="19.5" customHeight="1">
      <c r="A2" s="327" t="s">
        <v>687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2:10" ht="27.75" customHeight="1">
      <c r="B3" s="290" t="s">
        <v>688</v>
      </c>
      <c r="C3" s="290"/>
      <c r="D3" s="290"/>
      <c r="E3" s="290"/>
      <c r="F3" s="290"/>
      <c r="G3" s="290"/>
      <c r="H3" s="290"/>
      <c r="I3" s="290"/>
      <c r="J3" s="290"/>
    </row>
    <row r="4" spans="2:10" ht="27" customHeight="1">
      <c r="B4" s="290" t="s">
        <v>689</v>
      </c>
      <c r="C4" s="290"/>
      <c r="D4" s="290"/>
      <c r="E4" s="290"/>
      <c r="F4" s="290"/>
      <c r="G4" s="290"/>
      <c r="H4" s="290"/>
      <c r="I4" s="290"/>
      <c r="J4" s="290"/>
    </row>
    <row r="5" ht="13.5"/>
    <row r="6" spans="1:5" ht="13.5">
      <c r="A6" s="145" t="s">
        <v>690</v>
      </c>
      <c r="B6" s="287" t="s">
        <v>732</v>
      </c>
      <c r="C6" s="287"/>
      <c r="D6" s="287"/>
      <c r="E6" s="287"/>
    </row>
    <row r="7" ht="14.25" thickBot="1"/>
    <row r="8" spans="2:4" ht="23.25" customHeight="1" hidden="1" thickBot="1">
      <c r="B8" s="158" t="s">
        <v>737</v>
      </c>
      <c r="C8" s="288" t="e">
        <f>VLOOKUP($C$9,データ!$G$2:$J$19,4,FALSE)</f>
        <v>#N/A</v>
      </c>
      <c r="D8" s="289"/>
    </row>
    <row r="9" spans="2:9" ht="23.25" customHeight="1" thickBot="1">
      <c r="B9" s="260" t="s">
        <v>733</v>
      </c>
      <c r="C9" s="269"/>
      <c r="D9" s="270"/>
      <c r="E9" s="270"/>
      <c r="F9" s="282" t="s">
        <v>667</v>
      </c>
      <c r="G9" s="283"/>
      <c r="H9" s="156"/>
      <c r="I9" s="157"/>
    </row>
    <row r="10" spans="2:6" ht="23.25" customHeight="1" thickBot="1">
      <c r="B10" s="260" t="s">
        <v>686</v>
      </c>
      <c r="C10" s="271"/>
      <c r="D10" s="271"/>
      <c r="E10" s="271"/>
      <c r="F10" s="271"/>
    </row>
    <row r="11" spans="2:9" ht="23.25" customHeight="1" thickBot="1">
      <c r="B11" s="261" t="s">
        <v>734</v>
      </c>
      <c r="C11" s="284"/>
      <c r="D11" s="285"/>
      <c r="E11" s="285"/>
      <c r="F11" s="285"/>
      <c r="G11" s="285"/>
      <c r="H11" s="285"/>
      <c r="I11" s="286"/>
    </row>
    <row r="12" spans="2:9" ht="23.25" customHeight="1" thickBot="1">
      <c r="B12" s="262" t="s">
        <v>735</v>
      </c>
      <c r="C12" s="284"/>
      <c r="D12" s="285"/>
      <c r="E12" s="285"/>
      <c r="F12" s="286"/>
      <c r="G12" s="27"/>
      <c r="H12" s="27"/>
      <c r="I12" s="27"/>
    </row>
    <row r="13" ht="14.25" thickBot="1">
      <c r="B13" s="146"/>
    </row>
    <row r="14" spans="2:6" ht="21.75" customHeight="1" thickBot="1">
      <c r="B14" s="263" t="s">
        <v>684</v>
      </c>
      <c r="C14" s="278"/>
      <c r="D14" s="278"/>
      <c r="E14" s="278"/>
      <c r="F14" s="278"/>
    </row>
    <row r="15" spans="2:6" ht="21.75" customHeight="1" thickBot="1">
      <c r="B15" s="262" t="s">
        <v>691</v>
      </c>
      <c r="C15" s="278"/>
      <c r="D15" s="278"/>
      <c r="E15" s="278"/>
      <c r="F15" s="278"/>
    </row>
    <row r="16" ht="14.25" thickBot="1">
      <c r="B16" s="146"/>
    </row>
    <row r="17" spans="2:6" ht="19.5" customHeight="1" thickBot="1">
      <c r="B17" s="260" t="s">
        <v>736</v>
      </c>
      <c r="C17" s="275"/>
      <c r="D17" s="276"/>
      <c r="E17" s="276"/>
      <c r="F17" s="277"/>
    </row>
    <row r="18" ht="13.5"/>
    <row r="19" ht="13.5"/>
    <row r="20" spans="1:2" ht="14.25">
      <c r="A20" s="145" t="s">
        <v>692</v>
      </c>
      <c r="B20" s="21" t="s">
        <v>753</v>
      </c>
    </row>
    <row r="21" ht="13.5">
      <c r="B21" s="21" t="s">
        <v>754</v>
      </c>
    </row>
    <row r="22" ht="13.5">
      <c r="B22" s="170" t="s">
        <v>755</v>
      </c>
    </row>
    <row r="23" ht="13.5"/>
    <row r="24" spans="1:2" ht="12.75">
      <c r="A24" s="147" t="s">
        <v>693</v>
      </c>
      <c r="B24" s="21" t="s">
        <v>694</v>
      </c>
    </row>
    <row r="25" spans="1:4" ht="14.25">
      <c r="A25" s="147"/>
      <c r="B25" s="21" t="s">
        <v>743</v>
      </c>
      <c r="C25" s="148" t="s">
        <v>696</v>
      </c>
      <c r="D25" s="21" t="s">
        <v>744</v>
      </c>
    </row>
    <row r="26" spans="2:4" ht="14.25">
      <c r="B26" s="21" t="s">
        <v>745</v>
      </c>
      <c r="C26" s="148" t="s">
        <v>696</v>
      </c>
      <c r="D26" s="21" t="s">
        <v>697</v>
      </c>
    </row>
    <row r="27" spans="2:4" ht="14.25">
      <c r="B27" s="21" t="s">
        <v>746</v>
      </c>
      <c r="C27" s="148" t="s">
        <v>698</v>
      </c>
      <c r="D27" s="21" t="s">
        <v>781</v>
      </c>
    </row>
    <row r="28" ht="12.75">
      <c r="D28" s="21" t="s">
        <v>756</v>
      </c>
    </row>
    <row r="29" ht="12.75">
      <c r="D29" s="21" t="s">
        <v>699</v>
      </c>
    </row>
    <row r="30" spans="2:4" ht="14.25">
      <c r="B30" s="21" t="s">
        <v>747</v>
      </c>
      <c r="C30" s="149" t="s">
        <v>698</v>
      </c>
      <c r="D30" s="21" t="s">
        <v>700</v>
      </c>
    </row>
    <row r="31" spans="2:4" ht="14.25">
      <c r="B31" s="21" t="s">
        <v>748</v>
      </c>
      <c r="C31" s="149" t="s">
        <v>695</v>
      </c>
      <c r="D31" s="171" t="s">
        <v>758</v>
      </c>
    </row>
    <row r="32" ht="12.75">
      <c r="D32" s="21" t="s">
        <v>701</v>
      </c>
    </row>
    <row r="33" spans="2:4" ht="14.25">
      <c r="B33" s="21" t="s">
        <v>749</v>
      </c>
      <c r="C33" s="149" t="s">
        <v>702</v>
      </c>
      <c r="D33" s="21" t="s">
        <v>703</v>
      </c>
    </row>
    <row r="35" spans="1:2" ht="12.75">
      <c r="A35" s="147" t="s">
        <v>704</v>
      </c>
      <c r="B35" s="21" t="s">
        <v>705</v>
      </c>
    </row>
    <row r="36" spans="2:4" ht="14.25">
      <c r="B36" s="21" t="s">
        <v>706</v>
      </c>
      <c r="C36" s="149" t="s">
        <v>707</v>
      </c>
      <c r="D36" s="21" t="s">
        <v>708</v>
      </c>
    </row>
    <row r="37" spans="2:4" ht="14.25">
      <c r="B37" s="21" t="s">
        <v>709</v>
      </c>
      <c r="C37" s="149" t="s">
        <v>698</v>
      </c>
      <c r="D37" s="21" t="s">
        <v>710</v>
      </c>
    </row>
    <row r="38" ht="12.75">
      <c r="D38" s="171" t="s">
        <v>711</v>
      </c>
    </row>
    <row r="39" ht="12.75">
      <c r="B39" s="172" t="s">
        <v>712</v>
      </c>
    </row>
    <row r="40" ht="12.75">
      <c r="B40" s="172" t="s">
        <v>713</v>
      </c>
    </row>
    <row r="42" spans="1:2" ht="12.75">
      <c r="A42" s="147" t="s">
        <v>714</v>
      </c>
      <c r="B42" s="21" t="s">
        <v>668</v>
      </c>
    </row>
    <row r="43" spans="2:4" ht="14.25">
      <c r="B43" s="21" t="s">
        <v>715</v>
      </c>
      <c r="C43" s="149" t="s">
        <v>716</v>
      </c>
      <c r="D43" s="21" t="s">
        <v>717</v>
      </c>
    </row>
    <row r="44" spans="2:4" ht="12.75">
      <c r="B44" s="172" t="s">
        <v>782</v>
      </c>
      <c r="D44" s="172"/>
    </row>
    <row r="45" spans="2:4" ht="14.25">
      <c r="B45" s="21" t="s">
        <v>709</v>
      </c>
      <c r="C45" s="149" t="s">
        <v>698</v>
      </c>
      <c r="D45" s="21" t="s">
        <v>718</v>
      </c>
    </row>
    <row r="46" ht="12.75">
      <c r="D46" s="171" t="s">
        <v>861</v>
      </c>
    </row>
    <row r="47" ht="12.75">
      <c r="D47" s="171" t="s">
        <v>761</v>
      </c>
    </row>
    <row r="48" spans="2:4" ht="14.25">
      <c r="B48" s="21" t="s">
        <v>719</v>
      </c>
      <c r="C48" s="149" t="s">
        <v>720</v>
      </c>
      <c r="D48" s="21" t="s">
        <v>721</v>
      </c>
    </row>
    <row r="49" ht="12.75">
      <c r="D49" s="21" t="s">
        <v>722</v>
      </c>
    </row>
    <row r="50" ht="12.75">
      <c r="B50" s="21" t="s">
        <v>723</v>
      </c>
    </row>
    <row r="52" spans="1:4" ht="14.25">
      <c r="A52" s="147" t="s">
        <v>724</v>
      </c>
      <c r="B52" s="21" t="s">
        <v>725</v>
      </c>
      <c r="C52" s="149" t="s">
        <v>726</v>
      </c>
      <c r="D52" s="21" t="s">
        <v>750</v>
      </c>
    </row>
    <row r="53" spans="1:4" ht="14.25">
      <c r="A53" s="147" t="s">
        <v>714</v>
      </c>
      <c r="B53" s="169" t="s">
        <v>751</v>
      </c>
      <c r="C53" s="149" t="s">
        <v>698</v>
      </c>
      <c r="D53" s="171" t="s">
        <v>752</v>
      </c>
    </row>
    <row r="54" spans="1:3" ht="15" thickBot="1">
      <c r="A54" s="147"/>
      <c r="C54" s="149"/>
    </row>
    <row r="55" spans="1:11" ht="42.75" customHeight="1" thickBot="1">
      <c r="A55" s="272" t="s">
        <v>765</v>
      </c>
      <c r="B55" s="273"/>
      <c r="C55" s="273"/>
      <c r="D55" s="273"/>
      <c r="E55" s="273"/>
      <c r="F55" s="273"/>
      <c r="G55" s="273"/>
      <c r="H55" s="273"/>
      <c r="I55" s="273"/>
      <c r="J55" s="273"/>
      <c r="K55" s="274"/>
    </row>
    <row r="56" spans="1:11" ht="13.5" customHeight="1">
      <c r="A56" s="150"/>
      <c r="B56" s="151"/>
      <c r="C56" s="151"/>
      <c r="D56" s="151"/>
      <c r="E56" s="151"/>
      <c r="F56" s="151"/>
      <c r="G56" s="151"/>
      <c r="H56" s="151"/>
      <c r="I56" s="151"/>
      <c r="J56" s="151"/>
      <c r="K56" s="151"/>
    </row>
    <row r="58" spans="1:2" ht="14.25">
      <c r="A58" s="152" t="s">
        <v>727</v>
      </c>
      <c r="B58" s="21" t="s">
        <v>764</v>
      </c>
    </row>
    <row r="59" spans="1:2" ht="18" customHeight="1">
      <c r="A59" s="152"/>
      <c r="B59" s="21" t="s">
        <v>766</v>
      </c>
    </row>
    <row r="62" spans="1:2" ht="14.25">
      <c r="A62" s="145" t="s">
        <v>728</v>
      </c>
      <c r="B62" s="21" t="s">
        <v>757</v>
      </c>
    </row>
    <row r="63" ht="12.75">
      <c r="B63" s="21" t="s">
        <v>729</v>
      </c>
    </row>
    <row r="66" spans="1:2" ht="12.75">
      <c r="A66" s="145" t="s">
        <v>730</v>
      </c>
      <c r="B66" s="21" t="s">
        <v>790</v>
      </c>
    </row>
    <row r="67" ht="12.75">
      <c r="B67" s="21" t="s">
        <v>791</v>
      </c>
    </row>
    <row r="69" ht="13.5" thickBot="1"/>
    <row r="70" spans="2:10" ht="13.5" thickTop="1">
      <c r="B70" s="279" t="s">
        <v>763</v>
      </c>
      <c r="C70" s="280"/>
      <c r="D70" s="153"/>
      <c r="E70" s="153"/>
      <c r="F70" s="153"/>
      <c r="G70" s="153"/>
      <c r="H70" s="153"/>
      <c r="I70" s="154"/>
      <c r="J70" s="135"/>
    </row>
    <row r="71" spans="2:10" ht="13.5" customHeight="1">
      <c r="B71" s="155"/>
      <c r="C71" s="264" t="str">
        <f>IF($C$9="","『手順１』で中体連名を入力してください",VLOOKUP($C$9,データ!$G$2:$K$20,5,FALSE))</f>
        <v>『手順１』で中体連名を入力してください</v>
      </c>
      <c r="D71" s="264"/>
      <c r="E71" s="264"/>
      <c r="F71" s="264"/>
      <c r="G71" s="264"/>
      <c r="H71" s="264"/>
      <c r="I71" s="265"/>
      <c r="J71" s="135"/>
    </row>
    <row r="72" spans="2:10" ht="12.75">
      <c r="B72" s="155"/>
      <c r="C72" s="264"/>
      <c r="D72" s="264"/>
      <c r="E72" s="264"/>
      <c r="F72" s="264"/>
      <c r="G72" s="264"/>
      <c r="H72" s="264"/>
      <c r="I72" s="265"/>
      <c r="J72" s="135"/>
    </row>
    <row r="73" spans="2:10" ht="12.75">
      <c r="B73" s="155"/>
      <c r="C73" s="264"/>
      <c r="D73" s="264"/>
      <c r="E73" s="264"/>
      <c r="F73" s="264"/>
      <c r="G73" s="264"/>
      <c r="H73" s="264"/>
      <c r="I73" s="265"/>
      <c r="J73" s="135"/>
    </row>
    <row r="74" spans="2:9" ht="13.5" thickBot="1">
      <c r="B74" s="266" t="s">
        <v>864</v>
      </c>
      <c r="C74" s="267"/>
      <c r="D74" s="267"/>
      <c r="E74" s="267"/>
      <c r="F74" s="267"/>
      <c r="G74" s="267"/>
      <c r="H74" s="267"/>
      <c r="I74" s="268"/>
    </row>
    <row r="75" ht="13.5" thickTop="1"/>
  </sheetData>
  <sheetProtection password="CC4D" sheet="1" objects="1" scenarios="1"/>
  <mergeCells count="18">
    <mergeCell ref="A1:K1"/>
    <mergeCell ref="F9:G9"/>
    <mergeCell ref="C11:I11"/>
    <mergeCell ref="C12:F12"/>
    <mergeCell ref="B6:E6"/>
    <mergeCell ref="C8:D8"/>
    <mergeCell ref="B3:J3"/>
    <mergeCell ref="B4:J4"/>
    <mergeCell ref="A2:L2"/>
    <mergeCell ref="C71:I73"/>
    <mergeCell ref="B74:I74"/>
    <mergeCell ref="C9:E9"/>
    <mergeCell ref="C10:F10"/>
    <mergeCell ref="A55:K55"/>
    <mergeCell ref="C17:F17"/>
    <mergeCell ref="C14:F14"/>
    <mergeCell ref="C15:F15"/>
    <mergeCell ref="B70:C70"/>
  </mergeCells>
  <dataValidations count="3">
    <dataValidation allowBlank="1" showInputMessage="1" showErrorMessage="1" imeMode="halfAlpha" sqref="C12:F12 C8:D8 C17:F17"/>
    <dataValidation allowBlank="1" showInputMessage="1" showErrorMessage="1" imeMode="on" sqref="C10:F10 C14:F15 C11:I11"/>
    <dataValidation type="list" allowBlank="1" showInputMessage="1" showErrorMessage="1" sqref="C9:E9">
      <formula1>地区名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0"/>
  <sheetViews>
    <sheetView showGridLines="0" view="pageBreakPreview" zoomScale="75" zoomScaleSheetLayoutView="75" zoomScalePageLayoutView="0" workbookViewId="0" topLeftCell="A1">
      <selection activeCell="A1" sqref="A1:U1"/>
    </sheetView>
  </sheetViews>
  <sheetFormatPr defaultColWidth="9.00390625" defaultRowHeight="13.5"/>
  <cols>
    <col min="1" max="1" width="2.625" style="21" customWidth="1"/>
    <col min="2" max="2" width="5.50390625" style="21" customWidth="1"/>
    <col min="3" max="3" width="9.75390625" style="42" customWidth="1"/>
    <col min="4" max="4" width="10.00390625" style="21" customWidth="1"/>
    <col min="5" max="5" width="15.00390625" style="23" customWidth="1"/>
    <col min="6" max="6" width="5.625" style="23" customWidth="1"/>
    <col min="7" max="7" width="15.625" style="23" customWidth="1"/>
    <col min="8" max="8" width="5.50390625" style="23" customWidth="1"/>
    <col min="9" max="9" width="5.50390625" style="23" hidden="1" customWidth="1"/>
    <col min="10" max="10" width="8.875" style="103" customWidth="1"/>
    <col min="11" max="11" width="9.125" style="30" customWidth="1"/>
    <col min="12" max="12" width="8.125" style="23" customWidth="1"/>
    <col min="13" max="13" width="11.25390625" style="30" customWidth="1"/>
    <col min="14" max="14" width="7.00390625" style="30" customWidth="1"/>
    <col min="15" max="15" width="8.125" style="30" hidden="1" customWidth="1"/>
    <col min="16" max="16" width="11.375" style="30" hidden="1" customWidth="1"/>
    <col min="17" max="17" width="7.00390625" style="30" hidden="1" customWidth="1"/>
    <col min="18" max="18" width="12.625" style="23" customWidth="1"/>
    <col min="19" max="19" width="11.625" style="23" bestFit="1" customWidth="1"/>
    <col min="20" max="20" width="23.00390625" style="23" customWidth="1"/>
    <col min="21" max="21" width="11.25390625" style="23" customWidth="1"/>
    <col min="22" max="22" width="3.875" style="23" customWidth="1"/>
    <col min="23" max="23" width="11.25390625" style="59" hidden="1" customWidth="1"/>
    <col min="24" max="24" width="8.75390625" style="59" hidden="1" customWidth="1"/>
    <col min="25" max="26" width="11.25390625" style="59" hidden="1" customWidth="1"/>
    <col min="27" max="27" width="10.00390625" style="21" customWidth="1"/>
    <col min="28" max="28" width="7.50390625" style="21" bestFit="1" customWidth="1"/>
    <col min="29" max="29" width="7.50390625" style="21" customWidth="1"/>
    <col min="30" max="30" width="10.625" style="21" customWidth="1"/>
    <col min="31" max="16384" width="9.00390625" style="21" customWidth="1"/>
  </cols>
  <sheetData>
    <row r="1" spans="1:26" s="40" customFormat="1" ht="36.75" customHeight="1">
      <c r="A1" s="304" t="s">
        <v>865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54"/>
      <c r="W1" s="54"/>
      <c r="X1" s="54"/>
      <c r="Y1" s="54"/>
      <c r="Z1" s="54"/>
    </row>
    <row r="2" spans="1:26" s="40" customFormat="1" ht="22.5" customHeight="1" thickBo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21" hidden="1" thickBot="1">
      <c r="A3" s="19"/>
      <c r="B3" s="22"/>
      <c r="C3" s="295" t="s">
        <v>664</v>
      </c>
      <c r="D3" s="296"/>
      <c r="E3" s="291" t="e">
        <f>'入力について'!$C$8</f>
        <v>#N/A</v>
      </c>
      <c r="F3" s="292"/>
      <c r="H3" s="143"/>
      <c r="I3" s="139"/>
      <c r="J3" s="140"/>
      <c r="K3" s="137"/>
      <c r="L3" s="25"/>
      <c r="M3" s="24"/>
      <c r="N3" s="24"/>
      <c r="O3" s="24"/>
      <c r="P3" s="24"/>
      <c r="Q3" s="24"/>
      <c r="R3" s="25"/>
      <c r="S3" s="25"/>
      <c r="T3" s="26"/>
      <c r="U3" s="26"/>
      <c r="V3" s="26"/>
      <c r="W3" s="56"/>
      <c r="X3" s="56"/>
      <c r="Y3" s="56"/>
      <c r="Z3" s="56"/>
    </row>
    <row r="4" spans="1:26" ht="30" customHeight="1" thickBot="1">
      <c r="A4" s="19"/>
      <c r="B4" s="22"/>
      <c r="C4" s="297" t="s">
        <v>665</v>
      </c>
      <c r="D4" s="298"/>
      <c r="E4" s="307" t="e">
        <f>IF($E$3="","",VLOOKUP($E$3,データ!$F$2:$I$19,2,FALSE))</f>
        <v>#N/A</v>
      </c>
      <c r="F4" s="308"/>
      <c r="G4" s="299" t="s">
        <v>667</v>
      </c>
      <c r="H4" s="300"/>
      <c r="I4" s="141"/>
      <c r="J4" s="315" t="s">
        <v>686</v>
      </c>
      <c r="K4" s="315"/>
      <c r="L4" s="314">
        <f>'入力について'!$C$10</f>
        <v>0</v>
      </c>
      <c r="M4" s="314"/>
      <c r="N4" s="314"/>
      <c r="O4" s="175"/>
      <c r="P4" s="175"/>
      <c r="Q4" s="175"/>
      <c r="R4" s="159" t="s">
        <v>685</v>
      </c>
      <c r="S4" s="205" t="s">
        <v>684</v>
      </c>
      <c r="T4" s="173">
        <f>'入力について'!$C$14</f>
        <v>0</v>
      </c>
      <c r="U4" s="160" t="s">
        <v>685</v>
      </c>
      <c r="V4" s="160"/>
      <c r="W4" s="201"/>
      <c r="X4" s="56"/>
      <c r="Y4" s="56"/>
      <c r="Z4" s="56"/>
    </row>
    <row r="5" spans="1:26" ht="30" customHeight="1" thickBot="1">
      <c r="A5" s="19"/>
      <c r="B5" s="22"/>
      <c r="C5" s="297" t="s">
        <v>666</v>
      </c>
      <c r="D5" s="298"/>
      <c r="E5" s="209" t="s">
        <v>668</v>
      </c>
      <c r="F5" s="210" t="e">
        <f>IF($E$3="","",VLOOKUP($E$3,データ!$F$2:$I$19,3,FALSE))</f>
        <v>#N/A</v>
      </c>
      <c r="G5" s="211" t="s">
        <v>759</v>
      </c>
      <c r="H5" s="212" t="e">
        <f>IF($E$3="","",VLOOKUP($E$3,データ!$F$2:$I$19,4,FALSE))</f>
        <v>#N/A</v>
      </c>
      <c r="I5" s="138"/>
      <c r="J5" s="259"/>
      <c r="K5" s="142"/>
      <c r="L5" s="138"/>
      <c r="M5" s="20"/>
      <c r="N5" s="20"/>
      <c r="O5" s="20"/>
      <c r="P5" s="20"/>
      <c r="Q5" s="20"/>
      <c r="R5" s="20"/>
      <c r="S5" s="20"/>
      <c r="T5" s="174">
        <f>'入力について'!$C$15</f>
        <v>0</v>
      </c>
      <c r="U5" s="160" t="s">
        <v>685</v>
      </c>
      <c r="V5" s="160"/>
      <c r="W5" s="201"/>
      <c r="X5" s="57"/>
      <c r="Y5" s="57"/>
      <c r="Z5" s="57"/>
    </row>
    <row r="6" spans="1:26" ht="18.75" thickBot="1">
      <c r="A6" s="19"/>
      <c r="B6" s="2"/>
      <c r="C6" s="41"/>
      <c r="D6" s="2"/>
      <c r="E6" s="2"/>
      <c r="F6" s="3"/>
      <c r="G6" s="206"/>
      <c r="H6" s="3"/>
      <c r="I6" s="3"/>
      <c r="J6" s="104"/>
      <c r="K6" s="5"/>
      <c r="L6" s="4"/>
      <c r="M6" s="18"/>
      <c r="N6" s="18"/>
      <c r="O6" s="176"/>
      <c r="P6" s="176"/>
      <c r="Q6" s="176"/>
      <c r="R6" s="1"/>
      <c r="S6" s="1"/>
      <c r="T6" s="1"/>
      <c r="U6" s="1"/>
      <c r="V6" s="1"/>
      <c r="W6" s="58"/>
      <c r="X6" s="58"/>
      <c r="Y6" s="58"/>
      <c r="Z6" s="58"/>
    </row>
    <row r="7" spans="1:29" s="27" customFormat="1" ht="18.75" thickBot="1">
      <c r="A7" s="28"/>
      <c r="B7" s="309"/>
      <c r="C7" s="316" t="s">
        <v>10</v>
      </c>
      <c r="D7" s="316"/>
      <c r="E7" s="316"/>
      <c r="F7" s="316"/>
      <c r="G7" s="316"/>
      <c r="H7" s="316"/>
      <c r="I7" s="316"/>
      <c r="J7" s="293" t="s">
        <v>9</v>
      </c>
      <c r="K7" s="294"/>
      <c r="L7" s="301" t="s">
        <v>228</v>
      </c>
      <c r="M7" s="302"/>
      <c r="N7" s="302"/>
      <c r="O7" s="301" t="s">
        <v>760</v>
      </c>
      <c r="P7" s="302"/>
      <c r="Q7" s="303"/>
      <c r="R7" s="311" t="s">
        <v>739</v>
      </c>
      <c r="S7" s="312"/>
      <c r="T7" s="313"/>
      <c r="U7" s="305" t="s">
        <v>670</v>
      </c>
      <c r="V7" s="101"/>
      <c r="W7" s="202" t="s">
        <v>490</v>
      </c>
      <c r="X7" s="102"/>
      <c r="Y7" s="102" t="s">
        <v>768</v>
      </c>
      <c r="Z7" s="102"/>
      <c r="AA7" s="244" t="s">
        <v>673</v>
      </c>
      <c r="AB7" s="245" t="s">
        <v>767</v>
      </c>
      <c r="AC7" s="246" t="s">
        <v>671</v>
      </c>
    </row>
    <row r="8" spans="1:29" s="27" customFormat="1" ht="18.75" thickBot="1">
      <c r="A8" s="28"/>
      <c r="B8" s="310"/>
      <c r="C8" s="213" t="s">
        <v>669</v>
      </c>
      <c r="D8" s="214" t="s">
        <v>489</v>
      </c>
      <c r="E8" s="215" t="s">
        <v>3</v>
      </c>
      <c r="F8" s="216" t="s">
        <v>4</v>
      </c>
      <c r="G8" s="216" t="s">
        <v>0</v>
      </c>
      <c r="H8" s="217" t="s">
        <v>5</v>
      </c>
      <c r="I8" s="215" t="s">
        <v>8</v>
      </c>
      <c r="J8" s="218" t="s">
        <v>22</v>
      </c>
      <c r="K8" s="219" t="s">
        <v>23</v>
      </c>
      <c r="L8" s="220" t="s">
        <v>228</v>
      </c>
      <c r="M8" s="221" t="s">
        <v>229</v>
      </c>
      <c r="N8" s="219" t="s">
        <v>6</v>
      </c>
      <c r="O8" s="220" t="s">
        <v>760</v>
      </c>
      <c r="P8" s="221" t="s">
        <v>229</v>
      </c>
      <c r="Q8" s="222" t="s">
        <v>6</v>
      </c>
      <c r="R8" s="223" t="s">
        <v>1</v>
      </c>
      <c r="S8" s="224" t="s">
        <v>2</v>
      </c>
      <c r="T8" s="225" t="s">
        <v>7</v>
      </c>
      <c r="U8" s="306"/>
      <c r="V8" s="101"/>
      <c r="W8" s="102"/>
      <c r="X8" s="102"/>
      <c r="Y8" s="102"/>
      <c r="Z8" s="102"/>
      <c r="AA8" s="247" t="s">
        <v>805</v>
      </c>
      <c r="AB8" s="248" t="e">
        <f>$F$5</f>
        <v>#N/A</v>
      </c>
      <c r="AC8" s="249">
        <f>COUNTIF($Y$9:$Z$500,AA8)</f>
        <v>0</v>
      </c>
    </row>
    <row r="9" spans="1:32" s="27" customFormat="1" ht="18">
      <c r="A9" s="29"/>
      <c r="B9" s="226">
        <v>1</v>
      </c>
      <c r="C9" s="43"/>
      <c r="D9" s="36"/>
      <c r="E9" s="11"/>
      <c r="F9" s="7"/>
      <c r="G9" s="12"/>
      <c r="H9" s="7"/>
      <c r="I9" s="7"/>
      <c r="J9" s="161"/>
      <c r="K9" s="7"/>
      <c r="L9" s="237"/>
      <c r="M9" s="10"/>
      <c r="N9" s="7"/>
      <c r="O9" s="177"/>
      <c r="P9" s="178"/>
      <c r="Q9" s="179"/>
      <c r="R9" s="105">
        <f>IF(C9="","",VLOOKUP(C9,データ!$A$2:$D$240,2,FALSE))</f>
      </c>
      <c r="S9" s="106">
        <f>IF(C9="","",VLOOKUP(C9,データ!$A$2:$D$240,3,FALSE))</f>
      </c>
      <c r="T9" s="107">
        <f>IF(C9="","",VLOOKUP(C9,データ!$A$2:$D$240,4,FALSE))</f>
      </c>
      <c r="U9" s="47"/>
      <c r="V9" s="55"/>
      <c r="W9" s="203">
        <f>IF(ISBLANK(U9),"",$W$7)</f>
      </c>
      <c r="X9" s="204">
        <f>W9&amp;H9</f>
      </c>
      <c r="Y9" s="55">
        <f>L9&amp;H9</f>
      </c>
      <c r="Z9" s="55">
        <f>J9&amp;H9</f>
      </c>
      <c r="AA9" s="250" t="s">
        <v>806</v>
      </c>
      <c r="AB9" s="248" t="e">
        <f aca="true" t="shared" si="0" ref="AB9:AB21">$F$5</f>
        <v>#N/A</v>
      </c>
      <c r="AC9" s="251">
        <f aca="true" t="shared" si="1" ref="AC9:AC24">COUNTIF($Y$9:$Z$500,AA9)</f>
        <v>0</v>
      </c>
      <c r="AE9" s="207"/>
      <c r="AF9" s="208"/>
    </row>
    <row r="10" spans="1:32" ht="18">
      <c r="A10" s="19"/>
      <c r="B10" s="227">
        <v>2</v>
      </c>
      <c r="C10" s="44"/>
      <c r="D10" s="37"/>
      <c r="E10" s="11"/>
      <c r="F10" s="7"/>
      <c r="G10" s="12"/>
      <c r="H10" s="7"/>
      <c r="I10" s="7"/>
      <c r="J10" s="161"/>
      <c r="K10" s="7"/>
      <c r="L10" s="238"/>
      <c r="M10" s="10"/>
      <c r="N10" s="7"/>
      <c r="O10" s="191"/>
      <c r="P10" s="15"/>
      <c r="Q10" s="180"/>
      <c r="R10" s="108">
        <f>IF(C10="","",VLOOKUP(C10,データ!$A$2:$D$240,2,FALSE))</f>
      </c>
      <c r="S10" s="109">
        <f>IF(C10="","",VLOOKUP(C10,データ!$A$2:$D$240,3,FALSE))</f>
      </c>
      <c r="T10" s="110">
        <f>IF(C10="","",VLOOKUP(C10,データ!$A$2:$D$240,4,FALSE))</f>
      </c>
      <c r="U10" s="48"/>
      <c r="V10" s="55"/>
      <c r="W10" s="203">
        <f aca="true" t="shared" si="2" ref="W10:W73">IF(ISBLANK(U10),"",$W$7)</f>
      </c>
      <c r="X10" s="204">
        <f aca="true" t="shared" si="3" ref="X10:X73">W10&amp;H10</f>
      </c>
      <c r="Y10" s="55">
        <f aca="true" t="shared" si="4" ref="Y10:Y73">L10&amp;H10</f>
      </c>
      <c r="Z10" s="55">
        <f aca="true" t="shared" si="5" ref="Z10:Z73">J10&amp;H10</f>
      </c>
      <c r="AA10" s="250" t="s">
        <v>807</v>
      </c>
      <c r="AB10" s="248" t="e">
        <f t="shared" si="0"/>
        <v>#N/A</v>
      </c>
      <c r="AC10" s="251">
        <f t="shared" si="1"/>
        <v>0</v>
      </c>
      <c r="AE10" s="207"/>
      <c r="AF10" s="208"/>
    </row>
    <row r="11" spans="1:32" ht="18">
      <c r="A11" s="19"/>
      <c r="B11" s="227">
        <v>3</v>
      </c>
      <c r="C11" s="44"/>
      <c r="D11" s="37"/>
      <c r="E11" s="11"/>
      <c r="F11" s="7"/>
      <c r="G11" s="12"/>
      <c r="H11" s="7"/>
      <c r="I11" s="7"/>
      <c r="J11" s="161"/>
      <c r="K11" s="7"/>
      <c r="L11" s="238"/>
      <c r="M11" s="10"/>
      <c r="N11" s="7"/>
      <c r="O11" s="191"/>
      <c r="P11" s="15"/>
      <c r="Q11" s="180"/>
      <c r="R11" s="108">
        <f>IF(C11="","",VLOOKUP(C11,データ!$A$2:$D$240,2,FALSE))</f>
      </c>
      <c r="S11" s="109">
        <f>IF(C11="","",VLOOKUP(C11,データ!$A$2:$D$240,3,FALSE))</f>
      </c>
      <c r="T11" s="110">
        <f>IF(C11="","",VLOOKUP(C11,データ!$A$2:$D$240,4,FALSE))</f>
      </c>
      <c r="U11" s="48"/>
      <c r="V11" s="55"/>
      <c r="W11" s="203">
        <f t="shared" si="2"/>
      </c>
      <c r="X11" s="204">
        <f t="shared" si="3"/>
      </c>
      <c r="Y11" s="55">
        <f t="shared" si="4"/>
      </c>
      <c r="Z11" s="55">
        <f t="shared" si="5"/>
      </c>
      <c r="AA11" s="250" t="s">
        <v>808</v>
      </c>
      <c r="AB11" s="248" t="e">
        <f t="shared" si="0"/>
        <v>#N/A</v>
      </c>
      <c r="AC11" s="251">
        <f t="shared" si="1"/>
        <v>0</v>
      </c>
      <c r="AE11" s="207"/>
      <c r="AF11" s="208"/>
    </row>
    <row r="12" spans="1:32" ht="18">
      <c r="A12" s="19"/>
      <c r="B12" s="227">
        <v>4</v>
      </c>
      <c r="C12" s="44"/>
      <c r="D12" s="37"/>
      <c r="E12" s="11"/>
      <c r="F12" s="7"/>
      <c r="G12" s="12"/>
      <c r="H12" s="7"/>
      <c r="I12" s="7"/>
      <c r="J12" s="161"/>
      <c r="K12" s="7"/>
      <c r="L12" s="238"/>
      <c r="M12" s="10"/>
      <c r="N12" s="7"/>
      <c r="O12" s="191"/>
      <c r="P12" s="15"/>
      <c r="Q12" s="180"/>
      <c r="R12" s="108">
        <f>IF(C12="","",VLOOKUP(C12,データ!$A$2:$D$240,2,FALSE))</f>
      </c>
      <c r="S12" s="109">
        <f>IF(C12="","",VLOOKUP(C12,データ!$A$2:$D$240,3,FALSE))</f>
      </c>
      <c r="T12" s="110">
        <f>IF(C12="","",VLOOKUP(C12,データ!$A$2:$D$240,4,FALSE))</f>
      </c>
      <c r="U12" s="48"/>
      <c r="V12" s="55"/>
      <c r="W12" s="203">
        <f t="shared" si="2"/>
      </c>
      <c r="X12" s="204">
        <f t="shared" si="3"/>
      </c>
      <c r="Y12" s="55">
        <f t="shared" si="4"/>
      </c>
      <c r="Z12" s="55">
        <f t="shared" si="5"/>
      </c>
      <c r="AA12" s="250" t="s">
        <v>809</v>
      </c>
      <c r="AB12" s="248" t="e">
        <f t="shared" si="0"/>
        <v>#N/A</v>
      </c>
      <c r="AC12" s="251">
        <f t="shared" si="1"/>
        <v>0</v>
      </c>
      <c r="AE12" s="207"/>
      <c r="AF12" s="208"/>
    </row>
    <row r="13" spans="1:32" ht="15.75">
      <c r="A13" s="19"/>
      <c r="B13" s="228">
        <v>5</v>
      </c>
      <c r="C13" s="45"/>
      <c r="D13" s="38"/>
      <c r="E13" s="31"/>
      <c r="F13" s="9"/>
      <c r="G13" s="32"/>
      <c r="H13" s="13"/>
      <c r="I13" s="13"/>
      <c r="J13" s="162"/>
      <c r="K13" s="9"/>
      <c r="L13" s="239"/>
      <c r="M13" s="33"/>
      <c r="N13" s="9"/>
      <c r="O13" s="192"/>
      <c r="P13" s="181"/>
      <c r="Q13" s="182"/>
      <c r="R13" s="111">
        <f>IF(C13="","",VLOOKUP(C13,データ!$A$2:$D$240,2,FALSE))</f>
      </c>
      <c r="S13" s="112">
        <f>IF(C13="","",VLOOKUP(C13,データ!$A$2:$D$240,3,FALSE))</f>
      </c>
      <c r="T13" s="113">
        <f>IF(C13="","",VLOOKUP(C13,データ!$A$2:$D$240,4,FALSE))</f>
      </c>
      <c r="U13" s="49"/>
      <c r="V13" s="55"/>
      <c r="W13" s="203">
        <f t="shared" si="2"/>
      </c>
      <c r="X13" s="204">
        <f t="shared" si="3"/>
      </c>
      <c r="Y13" s="55">
        <f t="shared" si="4"/>
      </c>
      <c r="Z13" s="55">
        <f t="shared" si="5"/>
      </c>
      <c r="AA13" s="250" t="s">
        <v>810</v>
      </c>
      <c r="AB13" s="248" t="e">
        <f t="shared" si="0"/>
        <v>#N/A</v>
      </c>
      <c r="AC13" s="251">
        <f t="shared" si="1"/>
        <v>0</v>
      </c>
      <c r="AE13" s="207"/>
      <c r="AF13" s="208"/>
    </row>
    <row r="14" spans="1:32" ht="15.75">
      <c r="A14" s="19"/>
      <c r="B14" s="227">
        <v>6</v>
      </c>
      <c r="C14" s="44"/>
      <c r="D14" s="37"/>
      <c r="E14" s="11"/>
      <c r="F14" s="7"/>
      <c r="G14" s="12"/>
      <c r="H14" s="14"/>
      <c r="I14" s="99"/>
      <c r="J14" s="163"/>
      <c r="K14" s="7"/>
      <c r="L14" s="238"/>
      <c r="M14" s="10"/>
      <c r="N14" s="7"/>
      <c r="O14" s="191"/>
      <c r="P14" s="15"/>
      <c r="Q14" s="180"/>
      <c r="R14" s="114">
        <f>IF(C14="","",VLOOKUP(C14,データ!$A$2:$D$240,2,FALSE))</f>
      </c>
      <c r="S14" s="115">
        <f>IF(C14="","",VLOOKUP(C14,データ!$A$2:$D$240,3,FALSE))</f>
      </c>
      <c r="T14" s="116">
        <f>IF(C14="","",VLOOKUP(C14,データ!$A$2:$D$240,4,FALSE))</f>
      </c>
      <c r="U14" s="50"/>
      <c r="V14" s="55"/>
      <c r="W14" s="203">
        <f t="shared" si="2"/>
      </c>
      <c r="X14" s="204">
        <f t="shared" si="3"/>
      </c>
      <c r="Y14" s="55">
        <f t="shared" si="4"/>
      </c>
      <c r="Z14" s="55">
        <f t="shared" si="5"/>
      </c>
      <c r="AA14" s="250" t="s">
        <v>811</v>
      </c>
      <c r="AB14" s="248" t="e">
        <f t="shared" si="0"/>
        <v>#N/A</v>
      </c>
      <c r="AC14" s="251">
        <f t="shared" si="1"/>
        <v>0</v>
      </c>
      <c r="AE14" s="207"/>
      <c r="AF14" s="208"/>
    </row>
    <row r="15" spans="1:32" ht="15.75">
      <c r="A15" s="19"/>
      <c r="B15" s="227">
        <v>7</v>
      </c>
      <c r="C15" s="44"/>
      <c r="D15" s="37"/>
      <c r="E15" s="11"/>
      <c r="F15" s="7"/>
      <c r="G15" s="12"/>
      <c r="H15" s="15"/>
      <c r="I15" s="7"/>
      <c r="J15" s="161"/>
      <c r="K15" s="7"/>
      <c r="L15" s="238"/>
      <c r="M15" s="10"/>
      <c r="N15" s="7"/>
      <c r="O15" s="191"/>
      <c r="P15" s="15"/>
      <c r="Q15" s="180"/>
      <c r="R15" s="108">
        <f>IF(C15="","",VLOOKUP(C15,データ!$A$2:$D$240,2,FALSE))</f>
      </c>
      <c r="S15" s="109">
        <f>IF(C15="","",VLOOKUP(C15,データ!$A$2:$D$240,3,FALSE))</f>
      </c>
      <c r="T15" s="110">
        <f>IF(C15="","",VLOOKUP(C15,データ!$A$2:$D$240,4,FALSE))</f>
      </c>
      <c r="U15" s="48"/>
      <c r="V15" s="55"/>
      <c r="W15" s="203">
        <f t="shared" si="2"/>
      </c>
      <c r="X15" s="204">
        <f t="shared" si="3"/>
      </c>
      <c r="Y15" s="55">
        <f t="shared" si="4"/>
      </c>
      <c r="Z15" s="55">
        <f t="shared" si="5"/>
      </c>
      <c r="AA15" s="250" t="s">
        <v>812</v>
      </c>
      <c r="AB15" s="248" t="e">
        <f t="shared" si="0"/>
        <v>#N/A</v>
      </c>
      <c r="AC15" s="251">
        <f t="shared" si="1"/>
        <v>0</v>
      </c>
      <c r="AE15" s="207"/>
      <c r="AF15" s="208"/>
    </row>
    <row r="16" spans="1:32" ht="15.75">
      <c r="A16" s="19"/>
      <c r="B16" s="227">
        <v>8</v>
      </c>
      <c r="C16" s="44"/>
      <c r="D16" s="37"/>
      <c r="E16" s="11"/>
      <c r="F16" s="7"/>
      <c r="G16" s="12"/>
      <c r="H16" s="15"/>
      <c r="I16" s="7"/>
      <c r="J16" s="161"/>
      <c r="K16" s="7"/>
      <c r="L16" s="238"/>
      <c r="M16" s="10"/>
      <c r="N16" s="7"/>
      <c r="O16" s="191"/>
      <c r="P16" s="15"/>
      <c r="Q16" s="180"/>
      <c r="R16" s="108">
        <f>IF(C16="","",VLOOKUP(C16,データ!$A$2:$D$240,2,FALSE))</f>
      </c>
      <c r="S16" s="109">
        <f>IF(C16="","",VLOOKUP(C16,データ!$A$2:$D$240,3,FALSE))</f>
      </c>
      <c r="T16" s="110">
        <f>IF(C16="","",VLOOKUP(C16,データ!$A$2:$D$240,4,FALSE))</f>
      </c>
      <c r="U16" s="48"/>
      <c r="V16" s="55"/>
      <c r="W16" s="203">
        <f t="shared" si="2"/>
      </c>
      <c r="X16" s="204">
        <f t="shared" si="3"/>
      </c>
      <c r="Y16" s="55">
        <f t="shared" si="4"/>
      </c>
      <c r="Z16" s="55">
        <f t="shared" si="5"/>
      </c>
      <c r="AA16" s="250" t="s">
        <v>813</v>
      </c>
      <c r="AB16" s="248" t="e">
        <f t="shared" si="0"/>
        <v>#N/A</v>
      </c>
      <c r="AC16" s="251">
        <f t="shared" si="1"/>
        <v>0</v>
      </c>
      <c r="AE16" s="207"/>
      <c r="AF16" s="208"/>
    </row>
    <row r="17" spans="1:32" ht="15.75">
      <c r="A17" s="19"/>
      <c r="B17" s="227">
        <v>9</v>
      </c>
      <c r="C17" s="44"/>
      <c r="D17" s="37"/>
      <c r="E17" s="11"/>
      <c r="F17" s="7"/>
      <c r="G17" s="12"/>
      <c r="H17" s="15"/>
      <c r="I17" s="7"/>
      <c r="J17" s="161"/>
      <c r="K17" s="7"/>
      <c r="L17" s="238"/>
      <c r="M17" s="10"/>
      <c r="N17" s="7"/>
      <c r="O17" s="191"/>
      <c r="P17" s="15"/>
      <c r="Q17" s="180"/>
      <c r="R17" s="108">
        <f>IF(C17="","",VLOOKUP(C17,データ!$A$2:$D$240,2,FALSE))</f>
      </c>
      <c r="S17" s="109">
        <f>IF(C17="","",VLOOKUP(C17,データ!$A$2:$D$240,3,FALSE))</f>
      </c>
      <c r="T17" s="110">
        <f>IF(C17="","",VLOOKUP(C17,データ!$A$2:$D$240,4,FALSE))</f>
      </c>
      <c r="U17" s="48"/>
      <c r="V17" s="55"/>
      <c r="W17" s="203">
        <f t="shared" si="2"/>
      </c>
      <c r="X17" s="204">
        <f t="shared" si="3"/>
      </c>
      <c r="Y17" s="55">
        <f t="shared" si="4"/>
      </c>
      <c r="Z17" s="55">
        <f t="shared" si="5"/>
      </c>
      <c r="AA17" s="250" t="s">
        <v>814</v>
      </c>
      <c r="AB17" s="248" t="e">
        <f t="shared" si="0"/>
        <v>#N/A</v>
      </c>
      <c r="AC17" s="251">
        <f t="shared" si="1"/>
        <v>0</v>
      </c>
      <c r="AE17" s="207"/>
      <c r="AF17" s="208"/>
    </row>
    <row r="18" spans="1:32" ht="16.5" thickBot="1">
      <c r="A18" s="19"/>
      <c r="B18" s="229">
        <v>10</v>
      </c>
      <c r="C18" s="46"/>
      <c r="D18" s="39"/>
      <c r="E18" s="16"/>
      <c r="F18" s="8"/>
      <c r="G18" s="34"/>
      <c r="H18" s="17"/>
      <c r="I18" s="8"/>
      <c r="J18" s="164"/>
      <c r="K18" s="8"/>
      <c r="L18" s="240"/>
      <c r="M18" s="35"/>
      <c r="N18" s="8"/>
      <c r="O18" s="193"/>
      <c r="P18" s="17"/>
      <c r="Q18" s="183"/>
      <c r="R18" s="117">
        <f>IF(C18="","",VLOOKUP(C18,データ!$A$2:$D$240,2,FALSE))</f>
      </c>
      <c r="S18" s="118">
        <f>IF(C18="","",VLOOKUP(C18,データ!$A$2:$D$240,3,FALSE))</f>
      </c>
      <c r="T18" s="119">
        <f>IF(C18="","",VLOOKUP(C18,データ!$A$2:$D$240,4,FALSE))</f>
      </c>
      <c r="U18" s="51"/>
      <c r="V18" s="55"/>
      <c r="W18" s="203">
        <f t="shared" si="2"/>
      </c>
      <c r="X18" s="204">
        <f t="shared" si="3"/>
      </c>
      <c r="Y18" s="55">
        <f t="shared" si="4"/>
      </c>
      <c r="Z18" s="55">
        <f t="shared" si="5"/>
      </c>
      <c r="AA18" s="250" t="s">
        <v>815</v>
      </c>
      <c r="AB18" s="248" t="s">
        <v>769</v>
      </c>
      <c r="AC18" s="251">
        <f t="shared" si="1"/>
        <v>0</v>
      </c>
      <c r="AE18" s="207"/>
      <c r="AF18" s="208"/>
    </row>
    <row r="19" spans="1:32" ht="15.75">
      <c r="A19" s="19"/>
      <c r="B19" s="227">
        <v>11</v>
      </c>
      <c r="C19" s="44"/>
      <c r="D19" s="37"/>
      <c r="E19" s="11"/>
      <c r="F19" s="7"/>
      <c r="G19" s="12"/>
      <c r="H19" s="7"/>
      <c r="I19" s="7"/>
      <c r="J19" s="161"/>
      <c r="K19" s="7"/>
      <c r="L19" s="238"/>
      <c r="M19" s="10"/>
      <c r="N19" s="7"/>
      <c r="O19" s="191"/>
      <c r="P19" s="15"/>
      <c r="Q19" s="180"/>
      <c r="R19" s="120">
        <f>IF(C19="","",VLOOKUP(C19,データ!$A$2:$D$240,2,FALSE))</f>
      </c>
      <c r="S19" s="121">
        <f>IF(C19="","",VLOOKUP(C19,データ!$A$2:$D$240,3,FALSE))</f>
      </c>
      <c r="T19" s="122">
        <f>IF(C19="","",VLOOKUP(C19,データ!$A$2:$D$240,4,FALSE))</f>
      </c>
      <c r="U19" s="52"/>
      <c r="V19" s="55"/>
      <c r="W19" s="203">
        <f t="shared" si="2"/>
      </c>
      <c r="X19" s="204">
        <f t="shared" si="3"/>
      </c>
      <c r="Y19" s="55">
        <f t="shared" si="4"/>
      </c>
      <c r="Z19" s="55">
        <f t="shared" si="5"/>
      </c>
      <c r="AA19" s="250" t="s">
        <v>816</v>
      </c>
      <c r="AB19" s="248" t="e">
        <f t="shared" si="0"/>
        <v>#N/A</v>
      </c>
      <c r="AC19" s="251">
        <f t="shared" si="1"/>
        <v>0</v>
      </c>
      <c r="AE19" s="207"/>
      <c r="AF19" s="208"/>
    </row>
    <row r="20" spans="1:32" ht="15.75">
      <c r="A20" s="19"/>
      <c r="B20" s="227">
        <v>12</v>
      </c>
      <c r="C20" s="44"/>
      <c r="D20" s="37"/>
      <c r="E20" s="11"/>
      <c r="F20" s="7"/>
      <c r="G20" s="12"/>
      <c r="H20" s="7"/>
      <c r="I20" s="7"/>
      <c r="J20" s="161"/>
      <c r="K20" s="7"/>
      <c r="L20" s="238"/>
      <c r="M20" s="10"/>
      <c r="N20" s="7"/>
      <c r="O20" s="191"/>
      <c r="P20" s="15"/>
      <c r="Q20" s="180"/>
      <c r="R20" s="108">
        <f>IF(C20="","",VLOOKUP(C20,データ!$A$2:$D$240,2,FALSE))</f>
      </c>
      <c r="S20" s="109">
        <f>IF(C20="","",VLOOKUP(C20,データ!$A$2:$D$240,3,FALSE))</f>
      </c>
      <c r="T20" s="110">
        <f>IF(C20="","",VLOOKUP(C20,データ!$A$2:$D$240,4,FALSE))</f>
      </c>
      <c r="U20" s="48"/>
      <c r="V20" s="55"/>
      <c r="W20" s="203">
        <f t="shared" si="2"/>
      </c>
      <c r="X20" s="204">
        <f t="shared" si="3"/>
      </c>
      <c r="Y20" s="55">
        <f t="shared" si="4"/>
      </c>
      <c r="Z20" s="55">
        <f t="shared" si="5"/>
      </c>
      <c r="AA20" s="250" t="s">
        <v>817</v>
      </c>
      <c r="AB20" s="248" t="e">
        <f t="shared" si="0"/>
        <v>#N/A</v>
      </c>
      <c r="AC20" s="251">
        <f t="shared" si="1"/>
        <v>0</v>
      </c>
      <c r="AE20" s="207"/>
      <c r="AF20" s="208"/>
    </row>
    <row r="21" spans="1:32" ht="15.75">
      <c r="A21" s="19"/>
      <c r="B21" s="227">
        <v>13</v>
      </c>
      <c r="C21" s="44"/>
      <c r="D21" s="37"/>
      <c r="E21" s="11"/>
      <c r="F21" s="7"/>
      <c r="G21" s="12"/>
      <c r="H21" s="7"/>
      <c r="I21" s="7"/>
      <c r="J21" s="161"/>
      <c r="K21" s="7"/>
      <c r="L21" s="238"/>
      <c r="M21" s="10"/>
      <c r="N21" s="7"/>
      <c r="O21" s="191"/>
      <c r="P21" s="15"/>
      <c r="Q21" s="180"/>
      <c r="R21" s="108">
        <f>IF(C21="","",VLOOKUP(C21,データ!$A$2:$D$240,2,FALSE))</f>
      </c>
      <c r="S21" s="109">
        <f>IF(C21="","",VLOOKUP(C21,データ!$A$2:$D$240,3,FALSE))</f>
      </c>
      <c r="T21" s="110">
        <f>IF(C21="","",VLOOKUP(C21,データ!$A$2:$D$240,4,FALSE))</f>
      </c>
      <c r="U21" s="48"/>
      <c r="V21" s="55"/>
      <c r="W21" s="203">
        <f t="shared" si="2"/>
      </c>
      <c r="X21" s="204">
        <f t="shared" si="3"/>
      </c>
      <c r="Y21" s="55">
        <f t="shared" si="4"/>
      </c>
      <c r="Z21" s="55">
        <f t="shared" si="5"/>
      </c>
      <c r="AA21" s="250" t="s">
        <v>818</v>
      </c>
      <c r="AB21" s="248" t="e">
        <f t="shared" si="0"/>
        <v>#N/A</v>
      </c>
      <c r="AC21" s="251">
        <f t="shared" si="1"/>
        <v>0</v>
      </c>
      <c r="AD21" s="135"/>
      <c r="AE21" s="207"/>
      <c r="AF21" s="208"/>
    </row>
    <row r="22" spans="1:32" ht="15.75">
      <c r="A22" s="19"/>
      <c r="B22" s="227">
        <v>14</v>
      </c>
      <c r="C22" s="44"/>
      <c r="D22" s="37"/>
      <c r="E22" s="11"/>
      <c r="F22" s="7"/>
      <c r="G22" s="12"/>
      <c r="H22" s="7"/>
      <c r="I22" s="7"/>
      <c r="J22" s="161"/>
      <c r="K22" s="7"/>
      <c r="L22" s="238"/>
      <c r="M22" s="10"/>
      <c r="N22" s="7"/>
      <c r="O22" s="191"/>
      <c r="P22" s="15"/>
      <c r="Q22" s="180"/>
      <c r="R22" s="108">
        <f>IF(C22="","",VLOOKUP(C22,データ!$A$2:$D$240,2,FALSE))</f>
      </c>
      <c r="S22" s="109">
        <f>IF(C22="","",VLOOKUP(C22,データ!$A$2:$D$240,3,FALSE))</f>
      </c>
      <c r="T22" s="110">
        <f>IF(C22="","",VLOOKUP(C22,データ!$A$2:$D$240,4,FALSE))</f>
      </c>
      <c r="U22" s="48"/>
      <c r="V22" s="55"/>
      <c r="W22" s="203">
        <f t="shared" si="2"/>
      </c>
      <c r="X22" s="204">
        <f t="shared" si="3"/>
      </c>
      <c r="Y22" s="55">
        <f t="shared" si="4"/>
      </c>
      <c r="Z22" s="55">
        <f t="shared" si="5"/>
      </c>
      <c r="AA22" s="250" t="s">
        <v>819</v>
      </c>
      <c r="AB22" s="248" t="s">
        <v>769</v>
      </c>
      <c r="AC22" s="251">
        <f t="shared" si="1"/>
        <v>0</v>
      </c>
      <c r="AD22" s="135"/>
      <c r="AE22" s="207"/>
      <c r="AF22" s="208"/>
    </row>
    <row r="23" spans="1:32" ht="15.75">
      <c r="A23" s="19"/>
      <c r="B23" s="228">
        <v>15</v>
      </c>
      <c r="C23" s="45"/>
      <c r="D23" s="38"/>
      <c r="E23" s="31"/>
      <c r="F23" s="9"/>
      <c r="G23" s="32"/>
      <c r="H23" s="13"/>
      <c r="I23" s="13"/>
      <c r="J23" s="162"/>
      <c r="K23" s="9"/>
      <c r="L23" s="239"/>
      <c r="M23" s="33"/>
      <c r="N23" s="9"/>
      <c r="O23" s="194"/>
      <c r="P23" s="184"/>
      <c r="Q23" s="185"/>
      <c r="R23" s="123">
        <f>IF(C23="","",VLOOKUP(C23,データ!$A$2:$D$240,2,FALSE))</f>
      </c>
      <c r="S23" s="124">
        <f>IF(C23="","",VLOOKUP(C23,データ!$A$2:$D$240,3,FALSE))</f>
      </c>
      <c r="T23" s="125">
        <f>IF(C23="","",VLOOKUP(C23,データ!$A$2:$D$240,4,FALSE))</f>
      </c>
      <c r="U23" s="49"/>
      <c r="V23" s="55"/>
      <c r="W23" s="203">
        <f t="shared" si="2"/>
      </c>
      <c r="X23" s="204">
        <f t="shared" si="3"/>
      </c>
      <c r="Y23" s="55">
        <f t="shared" si="4"/>
      </c>
      <c r="Z23" s="55">
        <f t="shared" si="5"/>
      </c>
      <c r="AA23" s="250" t="s">
        <v>820</v>
      </c>
      <c r="AB23" s="252" t="e">
        <f>$H$5&amp;$Y$7</f>
        <v>#N/A</v>
      </c>
      <c r="AC23" s="251">
        <f t="shared" si="1"/>
        <v>0</v>
      </c>
      <c r="AD23" s="135"/>
      <c r="AE23" s="207"/>
      <c r="AF23" s="208"/>
    </row>
    <row r="24" spans="1:32" ht="16.5" thickBot="1">
      <c r="A24" s="19"/>
      <c r="B24" s="227">
        <v>16</v>
      </c>
      <c r="C24" s="44"/>
      <c r="D24" s="37"/>
      <c r="E24" s="11"/>
      <c r="F24" s="7"/>
      <c r="G24" s="12"/>
      <c r="H24" s="14"/>
      <c r="I24" s="99"/>
      <c r="J24" s="163"/>
      <c r="K24" s="7"/>
      <c r="L24" s="238"/>
      <c r="M24" s="10"/>
      <c r="N24" s="7"/>
      <c r="O24" s="195"/>
      <c r="P24" s="14"/>
      <c r="Q24" s="189"/>
      <c r="R24" s="114">
        <f>IF(C24="","",VLOOKUP(C24,データ!$A$2:$D$240,2,FALSE))</f>
      </c>
      <c r="S24" s="115">
        <f>IF(C24="","",VLOOKUP(C24,データ!$A$2:$D$240,3,FALSE))</f>
      </c>
      <c r="T24" s="116">
        <f>IF(C24="","",VLOOKUP(C24,データ!$A$2:$D$240,4,FALSE))</f>
      </c>
      <c r="U24" s="50"/>
      <c r="V24" s="55"/>
      <c r="W24" s="203">
        <f t="shared" si="2"/>
      </c>
      <c r="X24" s="204">
        <f t="shared" si="3"/>
      </c>
      <c r="Y24" s="55">
        <f t="shared" si="4"/>
      </c>
      <c r="Z24" s="55">
        <f t="shared" si="5"/>
      </c>
      <c r="AA24" s="253" t="s">
        <v>821</v>
      </c>
      <c r="AB24" s="254" t="e">
        <f>$H$5&amp;$Y$7</f>
        <v>#N/A</v>
      </c>
      <c r="AC24" s="255">
        <f t="shared" si="1"/>
        <v>0</v>
      </c>
      <c r="AD24" s="135"/>
      <c r="AE24" s="207"/>
      <c r="AF24" s="208"/>
    </row>
    <row r="25" spans="1:32" ht="16.5" thickBot="1">
      <c r="A25" s="19"/>
      <c r="B25" s="227">
        <v>17</v>
      </c>
      <c r="C25" s="44"/>
      <c r="D25" s="37"/>
      <c r="E25" s="11"/>
      <c r="F25" s="7"/>
      <c r="G25" s="12"/>
      <c r="H25" s="15"/>
      <c r="I25" s="7"/>
      <c r="J25" s="161"/>
      <c r="K25" s="7"/>
      <c r="L25" s="238"/>
      <c r="M25" s="10"/>
      <c r="N25" s="7"/>
      <c r="O25" s="191"/>
      <c r="P25" s="15"/>
      <c r="Q25" s="180"/>
      <c r="R25" s="108">
        <f>IF(C25="","",VLOOKUP(C25,データ!$A$2:$D$240,2,FALSE))</f>
      </c>
      <c r="S25" s="109">
        <f>IF(C25="","",VLOOKUP(C25,データ!$A$2:$D$240,3,FALSE))</f>
      </c>
      <c r="T25" s="110">
        <f>IF(C25="","",VLOOKUP(C25,データ!$A$2:$D$240,4,FALSE))</f>
      </c>
      <c r="U25" s="48"/>
      <c r="V25" s="55"/>
      <c r="W25" s="203">
        <f t="shared" si="2"/>
      </c>
      <c r="X25" s="204">
        <f t="shared" si="3"/>
      </c>
      <c r="Y25" s="55">
        <f t="shared" si="4"/>
      </c>
      <c r="Z25" s="55">
        <f t="shared" si="5"/>
      </c>
      <c r="AA25" s="319" t="s">
        <v>783</v>
      </c>
      <c r="AB25" s="320"/>
      <c r="AC25" s="321"/>
      <c r="AD25" s="136"/>
      <c r="AE25" s="207"/>
      <c r="AF25" s="208"/>
    </row>
    <row r="26" spans="1:32" ht="16.5" thickTop="1">
      <c r="A26" s="19"/>
      <c r="B26" s="227">
        <v>18</v>
      </c>
      <c r="C26" s="44"/>
      <c r="D26" s="37"/>
      <c r="E26" s="11"/>
      <c r="F26" s="7"/>
      <c r="G26" s="12"/>
      <c r="H26" s="15"/>
      <c r="I26" s="7"/>
      <c r="J26" s="161"/>
      <c r="K26" s="7"/>
      <c r="L26" s="238"/>
      <c r="M26" s="10"/>
      <c r="N26" s="7"/>
      <c r="O26" s="191"/>
      <c r="P26" s="15"/>
      <c r="Q26" s="180"/>
      <c r="R26" s="108">
        <f>IF(C26="","",VLOOKUP(C26,データ!$A$2:$D$240,2,FALSE))</f>
      </c>
      <c r="S26" s="109">
        <f>IF(C26="","",VLOOKUP(C26,データ!$A$2:$D$240,3,FALSE))</f>
      </c>
      <c r="T26" s="110">
        <f>IF(C26="","",VLOOKUP(C26,データ!$A$2:$D$240,4,FALSE))</f>
      </c>
      <c r="U26" s="48"/>
      <c r="V26" s="55"/>
      <c r="W26" s="203">
        <f t="shared" si="2"/>
      </c>
      <c r="X26" s="204">
        <f t="shared" si="3"/>
      </c>
      <c r="Y26" s="55">
        <f t="shared" si="4"/>
      </c>
      <c r="Z26" s="55">
        <f t="shared" si="5"/>
      </c>
      <c r="AA26" s="322" t="s">
        <v>668</v>
      </c>
      <c r="AB26" s="323"/>
      <c r="AC26" s="256">
        <f>SUM(AC8:AC22)</f>
        <v>0</v>
      </c>
      <c r="AE26" s="207"/>
      <c r="AF26" s="208"/>
    </row>
    <row r="27" spans="1:32" ht="15.75">
      <c r="A27" s="19"/>
      <c r="B27" s="227">
        <v>19</v>
      </c>
      <c r="C27" s="44"/>
      <c r="D27" s="37"/>
      <c r="E27" s="11"/>
      <c r="F27" s="7"/>
      <c r="G27" s="12"/>
      <c r="H27" s="15"/>
      <c r="I27" s="7"/>
      <c r="J27" s="161"/>
      <c r="K27" s="7"/>
      <c r="L27" s="238"/>
      <c r="M27" s="10"/>
      <c r="N27" s="7"/>
      <c r="O27" s="191"/>
      <c r="P27" s="15"/>
      <c r="Q27" s="180"/>
      <c r="R27" s="108">
        <f>IF(C27="","",VLOOKUP(C27,データ!$A$2:$D$240,2,FALSE))</f>
      </c>
      <c r="S27" s="109">
        <f>IF(C27="","",VLOOKUP(C27,データ!$A$2:$D$240,3,FALSE))</f>
      </c>
      <c r="T27" s="110">
        <f>IF(C27="","",VLOOKUP(C27,データ!$A$2:$D$240,4,FALSE))</f>
      </c>
      <c r="U27" s="48"/>
      <c r="V27" s="55"/>
      <c r="W27" s="203">
        <f t="shared" si="2"/>
      </c>
      <c r="X27" s="204">
        <f t="shared" si="3"/>
      </c>
      <c r="Y27" s="55">
        <f t="shared" si="4"/>
      </c>
      <c r="Z27" s="55">
        <f t="shared" si="5"/>
      </c>
      <c r="AA27" s="324" t="s">
        <v>784</v>
      </c>
      <c r="AB27" s="325"/>
      <c r="AC27" s="257">
        <f>AC23+AC24</f>
        <v>0</v>
      </c>
      <c r="AE27" s="207"/>
      <c r="AF27" s="208"/>
    </row>
    <row r="28" spans="1:32" ht="16.5" thickBot="1">
      <c r="A28" s="19"/>
      <c r="B28" s="229">
        <v>20</v>
      </c>
      <c r="C28" s="46"/>
      <c r="D28" s="39"/>
      <c r="E28" s="16"/>
      <c r="F28" s="8"/>
      <c r="G28" s="34"/>
      <c r="H28" s="17"/>
      <c r="I28" s="8"/>
      <c r="J28" s="164"/>
      <c r="K28" s="8"/>
      <c r="L28" s="240"/>
      <c r="M28" s="35"/>
      <c r="N28" s="8"/>
      <c r="O28" s="193"/>
      <c r="P28" s="17"/>
      <c r="Q28" s="183"/>
      <c r="R28" s="117">
        <f>IF(C28="","",VLOOKUP(C28,データ!$A$2:$D$240,2,FALSE))</f>
      </c>
      <c r="S28" s="118">
        <f>IF(C28="","",VLOOKUP(C28,データ!$A$2:$D$240,3,FALSE))</f>
      </c>
      <c r="T28" s="119">
        <f>IF(C28="","",VLOOKUP(C28,データ!$A$2:$D$240,4,FALSE))</f>
      </c>
      <c r="U28" s="51"/>
      <c r="V28" s="55"/>
      <c r="W28" s="203">
        <f t="shared" si="2"/>
      </c>
      <c r="X28" s="204">
        <f t="shared" si="3"/>
      </c>
      <c r="Y28" s="55">
        <f t="shared" si="4"/>
      </c>
      <c r="Z28" s="55">
        <f t="shared" si="5"/>
      </c>
      <c r="AA28" s="317" t="s">
        <v>822</v>
      </c>
      <c r="AB28" s="318"/>
      <c r="AC28" s="258">
        <f>COUNTIF($X$9:$X$500,AA28)</f>
        <v>0</v>
      </c>
      <c r="AE28" s="207"/>
      <c r="AF28" s="208"/>
    </row>
    <row r="29" spans="1:32" ht="16.5" thickBot="1">
      <c r="A29" s="19"/>
      <c r="B29" s="227">
        <v>21</v>
      </c>
      <c r="C29" s="44"/>
      <c r="D29" s="37"/>
      <c r="E29" s="11"/>
      <c r="F29" s="7"/>
      <c r="G29" s="12"/>
      <c r="H29" s="7"/>
      <c r="I29" s="7"/>
      <c r="J29" s="161"/>
      <c r="K29" s="7"/>
      <c r="L29" s="238"/>
      <c r="M29" s="10"/>
      <c r="N29" s="7"/>
      <c r="O29" s="191"/>
      <c r="P29" s="15"/>
      <c r="Q29" s="180"/>
      <c r="R29" s="120">
        <f>IF(C29="","",VLOOKUP(C29,データ!$A$2:$D$240,2,FALSE))</f>
      </c>
      <c r="S29" s="121">
        <f>IF(C29="","",VLOOKUP(C29,データ!$A$2:$D$240,3,FALSE))</f>
      </c>
      <c r="T29" s="122">
        <f>IF(C29="","",VLOOKUP(C29,データ!$A$2:$D$240,4,FALSE))</f>
      </c>
      <c r="U29" s="52"/>
      <c r="V29" s="55"/>
      <c r="W29" s="203">
        <f t="shared" si="2"/>
      </c>
      <c r="X29" s="204">
        <f t="shared" si="3"/>
      </c>
      <c r="Y29" s="55">
        <f t="shared" si="4"/>
      </c>
      <c r="Z29" s="55">
        <f t="shared" si="5"/>
      </c>
      <c r="AA29" s="326"/>
      <c r="AB29" s="326"/>
      <c r="AC29" s="326"/>
      <c r="AE29" s="207"/>
      <c r="AF29" s="208"/>
    </row>
    <row r="30" spans="1:32" ht="16.5" thickBot="1">
      <c r="A30" s="19"/>
      <c r="B30" s="227">
        <v>22</v>
      </c>
      <c r="C30" s="44"/>
      <c r="D30" s="37"/>
      <c r="E30" s="11"/>
      <c r="F30" s="7"/>
      <c r="G30" s="12"/>
      <c r="H30" s="7"/>
      <c r="I30" s="7"/>
      <c r="J30" s="161"/>
      <c r="K30" s="7"/>
      <c r="L30" s="238"/>
      <c r="M30" s="10"/>
      <c r="N30" s="7"/>
      <c r="O30" s="191"/>
      <c r="P30" s="15"/>
      <c r="Q30" s="180"/>
      <c r="R30" s="108">
        <f>IF(C30="","",VLOOKUP(C30,データ!$A$2:$D$240,2,FALSE))</f>
      </c>
      <c r="S30" s="109">
        <f>IF(C30="","",VLOOKUP(C30,データ!$A$2:$D$240,3,FALSE))</f>
      </c>
      <c r="T30" s="110">
        <f>IF(C30="","",VLOOKUP(C30,データ!$A$2:$D$240,4,FALSE))</f>
      </c>
      <c r="U30" s="48"/>
      <c r="V30" s="55"/>
      <c r="W30" s="203">
        <f t="shared" si="2"/>
      </c>
      <c r="X30" s="204">
        <f t="shared" si="3"/>
      </c>
      <c r="Y30" s="55">
        <f t="shared" si="4"/>
      </c>
      <c r="Z30" s="55">
        <f t="shared" si="5"/>
      </c>
      <c r="AA30" s="244" t="s">
        <v>672</v>
      </c>
      <c r="AB30" s="245" t="s">
        <v>767</v>
      </c>
      <c r="AC30" s="246" t="s">
        <v>671</v>
      </c>
      <c r="AE30" s="207"/>
      <c r="AF30" s="208"/>
    </row>
    <row r="31" spans="1:32" ht="16.5" thickTop="1">
      <c r="A31" s="19"/>
      <c r="B31" s="227">
        <v>23</v>
      </c>
      <c r="C31" s="44"/>
      <c r="D31" s="37"/>
      <c r="E31" s="11"/>
      <c r="F31" s="7"/>
      <c r="G31" s="12"/>
      <c r="H31" s="7"/>
      <c r="I31" s="7"/>
      <c r="J31" s="161"/>
      <c r="K31" s="7"/>
      <c r="L31" s="238"/>
      <c r="M31" s="10"/>
      <c r="N31" s="7"/>
      <c r="O31" s="191"/>
      <c r="P31" s="15"/>
      <c r="Q31" s="180"/>
      <c r="R31" s="108">
        <f>IF(C31="","",VLOOKUP(C31,データ!$A$2:$D$240,2,FALSE))</f>
      </c>
      <c r="S31" s="109">
        <f>IF(C31="","",VLOOKUP(C31,データ!$A$2:$D$240,3,FALSE))</f>
      </c>
      <c r="T31" s="110">
        <f>IF(C31="","",VLOOKUP(C31,データ!$A$2:$D$240,4,FALSE))</f>
      </c>
      <c r="U31" s="48"/>
      <c r="V31" s="55"/>
      <c r="W31" s="203">
        <f t="shared" si="2"/>
      </c>
      <c r="X31" s="204">
        <f t="shared" si="3"/>
      </c>
      <c r="Y31" s="55">
        <f t="shared" si="4"/>
      </c>
      <c r="Z31" s="55">
        <f t="shared" si="5"/>
      </c>
      <c r="AA31" s="247" t="s">
        <v>823</v>
      </c>
      <c r="AB31" s="248" t="e">
        <f aca="true" t="shared" si="6" ref="AB31:AB41">$F$5</f>
        <v>#N/A</v>
      </c>
      <c r="AC31" s="249">
        <f>COUNTIF($Y$9:$Z$500,AA31)</f>
        <v>0</v>
      </c>
      <c r="AE31" s="207"/>
      <c r="AF31" s="208"/>
    </row>
    <row r="32" spans="1:32" ht="15.75">
      <c r="A32" s="19"/>
      <c r="B32" s="227">
        <v>24</v>
      </c>
      <c r="C32" s="44"/>
      <c r="D32" s="37"/>
      <c r="E32" s="11"/>
      <c r="F32" s="7"/>
      <c r="G32" s="12"/>
      <c r="H32" s="7"/>
      <c r="I32" s="7"/>
      <c r="J32" s="161"/>
      <c r="K32" s="7"/>
      <c r="L32" s="238"/>
      <c r="M32" s="10"/>
      <c r="N32" s="7"/>
      <c r="O32" s="191"/>
      <c r="P32" s="15"/>
      <c r="Q32" s="180"/>
      <c r="R32" s="108">
        <f>IF(C32="","",VLOOKUP(C32,データ!$A$2:$D$240,2,FALSE))</f>
      </c>
      <c r="S32" s="109">
        <f>IF(C32="","",VLOOKUP(C32,データ!$A$2:$D$240,3,FALSE))</f>
      </c>
      <c r="T32" s="110">
        <f>IF(C32="","",VLOOKUP(C32,データ!$A$2:$D$240,4,FALSE))</f>
      </c>
      <c r="U32" s="48"/>
      <c r="V32" s="55"/>
      <c r="W32" s="203">
        <f t="shared" si="2"/>
      </c>
      <c r="X32" s="204">
        <f t="shared" si="3"/>
      </c>
      <c r="Y32" s="55">
        <f t="shared" si="4"/>
      </c>
      <c r="Z32" s="55">
        <f t="shared" si="5"/>
      </c>
      <c r="AA32" s="250" t="s">
        <v>824</v>
      </c>
      <c r="AB32" s="248" t="e">
        <f t="shared" si="6"/>
        <v>#N/A</v>
      </c>
      <c r="AC32" s="251">
        <f aca="true" t="shared" si="7" ref="AC32:AC44">COUNTIF($Y$9:$Z$500,AA32)</f>
        <v>0</v>
      </c>
      <c r="AE32" s="207"/>
      <c r="AF32" s="208"/>
    </row>
    <row r="33" spans="1:32" ht="15.75">
      <c r="A33" s="19"/>
      <c r="B33" s="228">
        <v>25</v>
      </c>
      <c r="C33" s="45"/>
      <c r="D33" s="38"/>
      <c r="E33" s="31"/>
      <c r="F33" s="9"/>
      <c r="G33" s="32"/>
      <c r="H33" s="13"/>
      <c r="I33" s="13"/>
      <c r="J33" s="162"/>
      <c r="K33" s="9"/>
      <c r="L33" s="239"/>
      <c r="M33" s="33"/>
      <c r="N33" s="9"/>
      <c r="O33" s="192"/>
      <c r="P33" s="181"/>
      <c r="Q33" s="182"/>
      <c r="R33" s="111">
        <f>IF(C33="","",VLOOKUP(C33,データ!$A$2:$D$240,2,FALSE))</f>
      </c>
      <c r="S33" s="112">
        <f>IF(C33="","",VLOOKUP(C33,データ!$A$2:$D$240,3,FALSE))</f>
      </c>
      <c r="T33" s="113">
        <f>IF(C33="","",VLOOKUP(C33,データ!$A$2:$D$240,4,FALSE))</f>
      </c>
      <c r="U33" s="49"/>
      <c r="V33" s="55"/>
      <c r="W33" s="203">
        <f t="shared" si="2"/>
      </c>
      <c r="X33" s="204">
        <f t="shared" si="3"/>
      </c>
      <c r="Y33" s="55">
        <f t="shared" si="4"/>
      </c>
      <c r="Z33" s="55">
        <f t="shared" si="5"/>
      </c>
      <c r="AA33" s="250" t="s">
        <v>825</v>
      </c>
      <c r="AB33" s="248" t="e">
        <f t="shared" si="6"/>
        <v>#N/A</v>
      </c>
      <c r="AC33" s="251">
        <f t="shared" si="7"/>
        <v>0</v>
      </c>
      <c r="AE33" s="207"/>
      <c r="AF33" s="208"/>
    </row>
    <row r="34" spans="1:32" ht="15.75">
      <c r="A34" s="19"/>
      <c r="B34" s="227">
        <v>26</v>
      </c>
      <c r="C34" s="44"/>
      <c r="D34" s="37"/>
      <c r="E34" s="11"/>
      <c r="F34" s="7"/>
      <c r="G34" s="12"/>
      <c r="H34" s="14"/>
      <c r="I34" s="99"/>
      <c r="J34" s="163"/>
      <c r="K34" s="7"/>
      <c r="L34" s="238"/>
      <c r="M34" s="10"/>
      <c r="N34" s="7"/>
      <c r="O34" s="191"/>
      <c r="P34" s="15"/>
      <c r="Q34" s="180"/>
      <c r="R34" s="126">
        <f>IF(C34="","",VLOOKUP(C34,データ!$A$2:$D$240,2,FALSE))</f>
      </c>
      <c r="S34" s="127">
        <f>IF(C34="","",VLOOKUP(C34,データ!$A$2:$D$240,3,FALSE))</f>
      </c>
      <c r="T34" s="128">
        <f>IF(C34="","",VLOOKUP(C34,データ!$A$2:$D$240,4,FALSE))</f>
      </c>
      <c r="U34" s="50"/>
      <c r="V34" s="55"/>
      <c r="W34" s="203">
        <f t="shared" si="2"/>
      </c>
      <c r="X34" s="204">
        <f t="shared" si="3"/>
      </c>
      <c r="Y34" s="55">
        <f t="shared" si="4"/>
      </c>
      <c r="Z34" s="55">
        <f t="shared" si="5"/>
      </c>
      <c r="AA34" s="250" t="s">
        <v>826</v>
      </c>
      <c r="AB34" s="248" t="e">
        <f t="shared" si="6"/>
        <v>#N/A</v>
      </c>
      <c r="AC34" s="251">
        <f t="shared" si="7"/>
        <v>0</v>
      </c>
      <c r="AE34" s="207"/>
      <c r="AF34" s="208"/>
    </row>
    <row r="35" spans="1:32" ht="15.75">
      <c r="A35" s="19"/>
      <c r="B35" s="227">
        <v>27</v>
      </c>
      <c r="C35" s="44"/>
      <c r="D35" s="37"/>
      <c r="E35" s="11"/>
      <c r="F35" s="7"/>
      <c r="G35" s="12"/>
      <c r="H35" s="15"/>
      <c r="I35" s="7"/>
      <c r="J35" s="161"/>
      <c r="K35" s="7"/>
      <c r="L35" s="238"/>
      <c r="M35" s="10"/>
      <c r="N35" s="7"/>
      <c r="O35" s="191"/>
      <c r="P35" s="15"/>
      <c r="Q35" s="180"/>
      <c r="R35" s="108">
        <f>IF(C35="","",VLOOKUP(C35,データ!$A$2:$D$240,2,FALSE))</f>
      </c>
      <c r="S35" s="109">
        <f>IF(C35="","",VLOOKUP(C35,データ!$A$2:$D$240,3,FALSE))</f>
      </c>
      <c r="T35" s="110">
        <f>IF(C35="","",VLOOKUP(C35,データ!$A$2:$D$240,4,FALSE))</f>
      </c>
      <c r="U35" s="48"/>
      <c r="V35" s="55"/>
      <c r="W35" s="203">
        <f t="shared" si="2"/>
      </c>
      <c r="X35" s="204">
        <f t="shared" si="3"/>
      </c>
      <c r="Y35" s="55">
        <f t="shared" si="4"/>
      </c>
      <c r="Z35" s="55">
        <f t="shared" si="5"/>
      </c>
      <c r="AA35" s="250" t="s">
        <v>827</v>
      </c>
      <c r="AB35" s="248" t="e">
        <f t="shared" si="6"/>
        <v>#N/A</v>
      </c>
      <c r="AC35" s="251">
        <f t="shared" si="7"/>
        <v>0</v>
      </c>
      <c r="AE35" s="207"/>
      <c r="AF35" s="208"/>
    </row>
    <row r="36" spans="1:32" ht="15.75">
      <c r="A36" s="19"/>
      <c r="B36" s="227">
        <v>28</v>
      </c>
      <c r="C36" s="44"/>
      <c r="D36" s="37"/>
      <c r="E36" s="11"/>
      <c r="F36" s="7"/>
      <c r="G36" s="12"/>
      <c r="H36" s="15"/>
      <c r="I36" s="7"/>
      <c r="J36" s="161"/>
      <c r="K36" s="7"/>
      <c r="L36" s="238"/>
      <c r="M36" s="10"/>
      <c r="N36" s="7"/>
      <c r="O36" s="191"/>
      <c r="P36" s="15"/>
      <c r="Q36" s="180"/>
      <c r="R36" s="108">
        <f>IF(C36="","",VLOOKUP(C36,データ!$A$2:$D$240,2,FALSE))</f>
      </c>
      <c r="S36" s="109">
        <f>IF(C36="","",VLOOKUP(C36,データ!$A$2:$D$240,3,FALSE))</f>
      </c>
      <c r="T36" s="110">
        <f>IF(C36="","",VLOOKUP(C36,データ!$A$2:$D$240,4,FALSE))</f>
      </c>
      <c r="U36" s="48"/>
      <c r="V36" s="55"/>
      <c r="W36" s="203">
        <f t="shared" si="2"/>
      </c>
      <c r="X36" s="204">
        <f t="shared" si="3"/>
      </c>
      <c r="Y36" s="55">
        <f t="shared" si="4"/>
      </c>
      <c r="Z36" s="55">
        <f t="shared" si="5"/>
      </c>
      <c r="AA36" s="250" t="s">
        <v>828</v>
      </c>
      <c r="AB36" s="248" t="e">
        <f t="shared" si="6"/>
        <v>#N/A</v>
      </c>
      <c r="AC36" s="251">
        <f t="shared" si="7"/>
        <v>0</v>
      </c>
      <c r="AE36" s="207"/>
      <c r="AF36" s="208"/>
    </row>
    <row r="37" spans="1:32" ht="15.75">
      <c r="A37" s="19"/>
      <c r="B37" s="227">
        <v>29</v>
      </c>
      <c r="C37" s="44"/>
      <c r="D37" s="37"/>
      <c r="E37" s="11"/>
      <c r="F37" s="7"/>
      <c r="G37" s="12"/>
      <c r="H37" s="15"/>
      <c r="I37" s="7"/>
      <c r="J37" s="161"/>
      <c r="K37" s="7"/>
      <c r="L37" s="238"/>
      <c r="M37" s="10"/>
      <c r="N37" s="7"/>
      <c r="O37" s="191"/>
      <c r="P37" s="15"/>
      <c r="Q37" s="180"/>
      <c r="R37" s="108">
        <f>IF(C37="","",VLOOKUP(C37,データ!$A$2:$D$240,2,FALSE))</f>
      </c>
      <c r="S37" s="109">
        <f>IF(C37="","",VLOOKUP(C37,データ!$A$2:$D$240,3,FALSE))</f>
      </c>
      <c r="T37" s="110">
        <f>IF(C37="","",VLOOKUP(C37,データ!$A$2:$D$240,4,FALSE))</f>
      </c>
      <c r="U37" s="48"/>
      <c r="V37" s="55"/>
      <c r="W37" s="203">
        <f t="shared" si="2"/>
      </c>
      <c r="X37" s="204">
        <f t="shared" si="3"/>
      </c>
      <c r="Y37" s="55">
        <f t="shared" si="4"/>
      </c>
      <c r="Z37" s="55">
        <f t="shared" si="5"/>
      </c>
      <c r="AA37" s="250" t="s">
        <v>829</v>
      </c>
      <c r="AB37" s="248" t="e">
        <f t="shared" si="6"/>
        <v>#N/A</v>
      </c>
      <c r="AC37" s="251">
        <f t="shared" si="7"/>
        <v>0</v>
      </c>
      <c r="AE37" s="207"/>
      <c r="AF37" s="208"/>
    </row>
    <row r="38" spans="1:32" ht="16.5" thickBot="1">
      <c r="A38" s="19"/>
      <c r="B38" s="229">
        <v>30</v>
      </c>
      <c r="C38" s="46"/>
      <c r="D38" s="39"/>
      <c r="E38" s="16"/>
      <c r="F38" s="8"/>
      <c r="G38" s="34"/>
      <c r="H38" s="17"/>
      <c r="I38" s="8"/>
      <c r="J38" s="164"/>
      <c r="K38" s="8"/>
      <c r="L38" s="240"/>
      <c r="M38" s="35"/>
      <c r="N38" s="8"/>
      <c r="O38" s="193"/>
      <c r="P38" s="17"/>
      <c r="Q38" s="183"/>
      <c r="R38" s="117">
        <f>IF(C38="","",VLOOKUP(C38,データ!$A$2:$D$240,2,FALSE))</f>
      </c>
      <c r="S38" s="118">
        <f>IF(C38="","",VLOOKUP(C38,データ!$A$2:$D$240,3,FALSE))</f>
      </c>
      <c r="T38" s="119">
        <f>IF(C38="","",VLOOKUP(C38,データ!$A$2:$D$240,4,FALSE))</f>
      </c>
      <c r="U38" s="51"/>
      <c r="V38" s="55"/>
      <c r="W38" s="203">
        <f t="shared" si="2"/>
      </c>
      <c r="X38" s="204">
        <f t="shared" si="3"/>
      </c>
      <c r="Y38" s="55">
        <f t="shared" si="4"/>
      </c>
      <c r="Z38" s="55">
        <f t="shared" si="5"/>
      </c>
      <c r="AA38" s="250" t="s">
        <v>830</v>
      </c>
      <c r="AB38" s="248" t="e">
        <f t="shared" si="6"/>
        <v>#N/A</v>
      </c>
      <c r="AC38" s="251">
        <f t="shared" si="7"/>
        <v>0</v>
      </c>
      <c r="AE38" s="207"/>
      <c r="AF38" s="208"/>
    </row>
    <row r="39" spans="1:32" ht="15.75">
      <c r="A39" s="19"/>
      <c r="B39" s="227">
        <v>31</v>
      </c>
      <c r="C39" s="44"/>
      <c r="D39" s="37"/>
      <c r="E39" s="11"/>
      <c r="F39" s="7"/>
      <c r="G39" s="12"/>
      <c r="H39" s="7"/>
      <c r="I39" s="7"/>
      <c r="J39" s="161"/>
      <c r="K39" s="7"/>
      <c r="L39" s="238"/>
      <c r="M39" s="10"/>
      <c r="N39" s="7"/>
      <c r="O39" s="191"/>
      <c r="P39" s="15"/>
      <c r="Q39" s="180"/>
      <c r="R39" s="120">
        <f>IF(C39="","",VLOOKUP(C39,データ!$A$2:$D$240,2,FALSE))</f>
      </c>
      <c r="S39" s="121">
        <f>IF(C39="","",VLOOKUP(C39,データ!$A$2:$D$240,3,FALSE))</f>
      </c>
      <c r="T39" s="122">
        <f>IF(C39="","",VLOOKUP(C39,データ!$A$2:$D$240,4,FALSE))</f>
      </c>
      <c r="U39" s="52"/>
      <c r="V39" s="55"/>
      <c r="W39" s="203">
        <f t="shared" si="2"/>
      </c>
      <c r="X39" s="204">
        <f t="shared" si="3"/>
      </c>
      <c r="Y39" s="55">
        <f t="shared" si="4"/>
      </c>
      <c r="Z39" s="55">
        <f t="shared" si="5"/>
      </c>
      <c r="AA39" s="250" t="s">
        <v>831</v>
      </c>
      <c r="AB39" s="248" t="e">
        <f t="shared" si="6"/>
        <v>#N/A</v>
      </c>
      <c r="AC39" s="251">
        <f t="shared" si="7"/>
        <v>0</v>
      </c>
      <c r="AE39" s="207"/>
      <c r="AF39" s="208"/>
    </row>
    <row r="40" spans="1:32" ht="15.75">
      <c r="A40" s="19"/>
      <c r="B40" s="227">
        <v>32</v>
      </c>
      <c r="C40" s="44"/>
      <c r="D40" s="37"/>
      <c r="E40" s="11"/>
      <c r="F40" s="7"/>
      <c r="G40" s="12"/>
      <c r="H40" s="7"/>
      <c r="I40" s="7"/>
      <c r="J40" s="161"/>
      <c r="K40" s="7"/>
      <c r="L40" s="238"/>
      <c r="M40" s="10"/>
      <c r="N40" s="7"/>
      <c r="O40" s="191"/>
      <c r="P40" s="15"/>
      <c r="Q40" s="180"/>
      <c r="R40" s="108">
        <f>IF(C40="","",VLOOKUP(C40,データ!$A$2:$D$240,2,FALSE))</f>
      </c>
      <c r="S40" s="109">
        <f>IF(C40="","",VLOOKUP(C40,データ!$A$2:$D$240,3,FALSE))</f>
      </c>
      <c r="T40" s="110">
        <f>IF(C40="","",VLOOKUP(C40,データ!$A$2:$D$240,4,FALSE))</f>
      </c>
      <c r="U40" s="48"/>
      <c r="V40" s="55"/>
      <c r="W40" s="203">
        <f t="shared" si="2"/>
      </c>
      <c r="X40" s="204">
        <f t="shared" si="3"/>
      </c>
      <c r="Y40" s="55">
        <f t="shared" si="4"/>
      </c>
      <c r="Z40" s="55">
        <f t="shared" si="5"/>
      </c>
      <c r="AA40" s="250" t="s">
        <v>832</v>
      </c>
      <c r="AB40" s="248" t="e">
        <f t="shared" si="6"/>
        <v>#N/A</v>
      </c>
      <c r="AC40" s="251">
        <f t="shared" si="7"/>
        <v>0</v>
      </c>
      <c r="AE40" s="207"/>
      <c r="AF40" s="208"/>
    </row>
    <row r="41" spans="1:32" ht="15.75">
      <c r="A41" s="19"/>
      <c r="B41" s="227">
        <v>33</v>
      </c>
      <c r="C41" s="44"/>
      <c r="D41" s="37"/>
      <c r="E41" s="11"/>
      <c r="F41" s="7"/>
      <c r="G41" s="12"/>
      <c r="H41" s="7"/>
      <c r="I41" s="7"/>
      <c r="J41" s="161"/>
      <c r="K41" s="7"/>
      <c r="L41" s="238"/>
      <c r="M41" s="10"/>
      <c r="N41" s="7"/>
      <c r="O41" s="191"/>
      <c r="P41" s="15"/>
      <c r="Q41" s="180"/>
      <c r="R41" s="108">
        <f>IF(C41="","",VLOOKUP(C41,データ!$A$2:$D$240,2,FALSE))</f>
      </c>
      <c r="S41" s="109">
        <f>IF(C41="","",VLOOKUP(C41,データ!$A$2:$D$240,3,FALSE))</f>
      </c>
      <c r="T41" s="110">
        <f>IF(C41="","",VLOOKUP(C41,データ!$A$2:$D$240,4,FALSE))</f>
      </c>
      <c r="U41" s="48"/>
      <c r="V41" s="55"/>
      <c r="W41" s="203">
        <f t="shared" si="2"/>
      </c>
      <c r="X41" s="204">
        <f t="shared" si="3"/>
      </c>
      <c r="Y41" s="55">
        <f t="shared" si="4"/>
      </c>
      <c r="Z41" s="55">
        <f t="shared" si="5"/>
      </c>
      <c r="AA41" s="250" t="s">
        <v>833</v>
      </c>
      <c r="AB41" s="248" t="e">
        <f t="shared" si="6"/>
        <v>#N/A</v>
      </c>
      <c r="AC41" s="251">
        <f t="shared" si="7"/>
        <v>0</v>
      </c>
      <c r="AE41" s="207"/>
      <c r="AF41" s="208"/>
    </row>
    <row r="42" spans="1:32" ht="15.75">
      <c r="A42" s="19"/>
      <c r="B42" s="227">
        <v>34</v>
      </c>
      <c r="C42" s="44"/>
      <c r="D42" s="37"/>
      <c r="E42" s="11"/>
      <c r="F42" s="7"/>
      <c r="G42" s="12"/>
      <c r="H42" s="7"/>
      <c r="I42" s="7"/>
      <c r="J42" s="161"/>
      <c r="K42" s="7"/>
      <c r="L42" s="238"/>
      <c r="M42" s="10"/>
      <c r="N42" s="7"/>
      <c r="O42" s="191"/>
      <c r="P42" s="15"/>
      <c r="Q42" s="180"/>
      <c r="R42" s="108">
        <f>IF(C42="","",VLOOKUP(C42,データ!$A$2:$D$240,2,FALSE))</f>
      </c>
      <c r="S42" s="109">
        <f>IF(C42="","",VLOOKUP(C42,データ!$A$2:$D$240,3,FALSE))</f>
      </c>
      <c r="T42" s="110">
        <f>IF(C42="","",VLOOKUP(C42,データ!$A$2:$D$240,4,FALSE))</f>
      </c>
      <c r="U42" s="48"/>
      <c r="V42" s="55"/>
      <c r="W42" s="203">
        <f t="shared" si="2"/>
      </c>
      <c r="X42" s="204">
        <f t="shared" si="3"/>
      </c>
      <c r="Y42" s="55">
        <f t="shared" si="4"/>
      </c>
      <c r="Z42" s="55">
        <f t="shared" si="5"/>
      </c>
      <c r="AA42" s="250" t="s">
        <v>834</v>
      </c>
      <c r="AB42" s="248" t="s">
        <v>769</v>
      </c>
      <c r="AC42" s="251">
        <f t="shared" si="7"/>
        <v>0</v>
      </c>
      <c r="AE42" s="207"/>
      <c r="AF42" s="208"/>
    </row>
    <row r="43" spans="1:32" ht="15.75">
      <c r="A43" s="19"/>
      <c r="B43" s="228">
        <v>35</v>
      </c>
      <c r="C43" s="45"/>
      <c r="D43" s="38"/>
      <c r="E43" s="31"/>
      <c r="F43" s="9"/>
      <c r="G43" s="32"/>
      <c r="H43" s="13"/>
      <c r="I43" s="13"/>
      <c r="J43" s="162"/>
      <c r="K43" s="9"/>
      <c r="L43" s="239"/>
      <c r="M43" s="33"/>
      <c r="N43" s="9"/>
      <c r="O43" s="192"/>
      <c r="P43" s="181"/>
      <c r="Q43" s="182"/>
      <c r="R43" s="111">
        <f>IF(C43="","",VLOOKUP(C43,データ!$A$2:$D$240,2,FALSE))</f>
      </c>
      <c r="S43" s="112">
        <f>IF(C43="","",VLOOKUP(C43,データ!$A$2:$D$240,3,FALSE))</f>
      </c>
      <c r="T43" s="113">
        <f>IF(C43="","",VLOOKUP(C43,データ!$A$2:$D$240,4,FALSE))</f>
      </c>
      <c r="U43" s="49"/>
      <c r="V43" s="55"/>
      <c r="W43" s="203">
        <f t="shared" si="2"/>
      </c>
      <c r="X43" s="204">
        <f t="shared" si="3"/>
      </c>
      <c r="Y43" s="55">
        <f t="shared" si="4"/>
      </c>
      <c r="Z43" s="55">
        <f t="shared" si="5"/>
      </c>
      <c r="AA43" s="250" t="s">
        <v>835</v>
      </c>
      <c r="AB43" s="252" t="e">
        <f>$H$5&amp;$Y$7</f>
        <v>#N/A</v>
      </c>
      <c r="AC43" s="251">
        <f t="shared" si="7"/>
        <v>0</v>
      </c>
      <c r="AE43" s="207"/>
      <c r="AF43" s="208"/>
    </row>
    <row r="44" spans="1:32" ht="16.5" thickBot="1">
      <c r="A44" s="19"/>
      <c r="B44" s="227">
        <v>36</v>
      </c>
      <c r="C44" s="44"/>
      <c r="D44" s="37"/>
      <c r="E44" s="11"/>
      <c r="F44" s="7"/>
      <c r="G44" s="12"/>
      <c r="H44" s="14"/>
      <c r="I44" s="99"/>
      <c r="J44" s="163"/>
      <c r="K44" s="7"/>
      <c r="L44" s="238"/>
      <c r="M44" s="10"/>
      <c r="N44" s="7"/>
      <c r="O44" s="191"/>
      <c r="P44" s="15"/>
      <c r="Q44" s="180"/>
      <c r="R44" s="114">
        <f>IF(C44="","",VLOOKUP(C44,データ!$A$2:$D$240,2,FALSE))</f>
      </c>
      <c r="S44" s="115">
        <f>IF(C44="","",VLOOKUP(C44,データ!$A$2:$D$240,3,FALSE))</f>
      </c>
      <c r="T44" s="116">
        <f>IF(C44="","",VLOOKUP(C44,データ!$A$2:$D$240,4,FALSE))</f>
      </c>
      <c r="U44" s="50"/>
      <c r="V44" s="55"/>
      <c r="W44" s="203">
        <f t="shared" si="2"/>
      </c>
      <c r="X44" s="204">
        <f t="shared" si="3"/>
      </c>
      <c r="Y44" s="55">
        <f t="shared" si="4"/>
      </c>
      <c r="Z44" s="55">
        <f t="shared" si="5"/>
      </c>
      <c r="AA44" s="250" t="s">
        <v>836</v>
      </c>
      <c r="AB44" s="252" t="e">
        <f>$H$5&amp;$Y$7</f>
        <v>#N/A</v>
      </c>
      <c r="AC44" s="251">
        <f t="shared" si="7"/>
        <v>0</v>
      </c>
      <c r="AE44" s="207"/>
      <c r="AF44" s="208"/>
    </row>
    <row r="45" spans="1:32" ht="16.5" thickBot="1">
      <c r="A45" s="19"/>
      <c r="B45" s="227">
        <v>37</v>
      </c>
      <c r="C45" s="44"/>
      <c r="D45" s="37"/>
      <c r="E45" s="11"/>
      <c r="F45" s="7"/>
      <c r="G45" s="12"/>
      <c r="H45" s="15"/>
      <c r="I45" s="7"/>
      <c r="J45" s="161"/>
      <c r="K45" s="7"/>
      <c r="L45" s="238"/>
      <c r="M45" s="10"/>
      <c r="N45" s="7"/>
      <c r="O45" s="191"/>
      <c r="P45" s="15"/>
      <c r="Q45" s="180"/>
      <c r="R45" s="108">
        <f>IF(C45="","",VLOOKUP(C45,データ!$A$2:$D$240,2,FALSE))</f>
      </c>
      <c r="S45" s="109">
        <f>IF(C45="","",VLOOKUP(C45,データ!$A$2:$D$240,3,FALSE))</f>
      </c>
      <c r="T45" s="110">
        <f>IF(C45="","",VLOOKUP(C45,データ!$A$2:$D$240,4,FALSE))</f>
      </c>
      <c r="U45" s="48"/>
      <c r="V45" s="55"/>
      <c r="W45" s="203">
        <f t="shared" si="2"/>
      </c>
      <c r="X45" s="204">
        <f t="shared" si="3"/>
      </c>
      <c r="Y45" s="55">
        <f t="shared" si="4"/>
      </c>
      <c r="Z45" s="55">
        <f t="shared" si="5"/>
      </c>
      <c r="AA45" s="319" t="s">
        <v>785</v>
      </c>
      <c r="AB45" s="320"/>
      <c r="AC45" s="321"/>
      <c r="AE45" s="207"/>
      <c r="AF45" s="208"/>
    </row>
    <row r="46" spans="1:32" ht="16.5" thickTop="1">
      <c r="A46" s="19"/>
      <c r="B46" s="227">
        <v>38</v>
      </c>
      <c r="C46" s="44"/>
      <c r="D46" s="37"/>
      <c r="E46" s="11"/>
      <c r="F46" s="7"/>
      <c r="G46" s="12"/>
      <c r="H46" s="15"/>
      <c r="I46" s="7"/>
      <c r="J46" s="161"/>
      <c r="K46" s="7"/>
      <c r="L46" s="238"/>
      <c r="M46" s="10"/>
      <c r="N46" s="7"/>
      <c r="O46" s="191"/>
      <c r="P46" s="15"/>
      <c r="Q46" s="180"/>
      <c r="R46" s="108">
        <f>IF(C46="","",VLOOKUP(C46,データ!$A$2:$D$240,2,FALSE))</f>
      </c>
      <c r="S46" s="109">
        <f>IF(C46="","",VLOOKUP(C46,データ!$A$2:$D$240,3,FALSE))</f>
      </c>
      <c r="T46" s="110">
        <f>IF(C46="","",VLOOKUP(C46,データ!$A$2:$D$240,4,FALSE))</f>
      </c>
      <c r="U46" s="48"/>
      <c r="V46" s="55"/>
      <c r="W46" s="203">
        <f t="shared" si="2"/>
      </c>
      <c r="X46" s="204">
        <f t="shared" si="3"/>
      </c>
      <c r="Y46" s="55">
        <f t="shared" si="4"/>
      </c>
      <c r="Z46" s="55">
        <f t="shared" si="5"/>
      </c>
      <c r="AA46" s="322" t="s">
        <v>668</v>
      </c>
      <c r="AB46" s="323"/>
      <c r="AC46" s="256">
        <f>SUM(AC31:AC42)</f>
        <v>0</v>
      </c>
      <c r="AE46" s="207"/>
      <c r="AF46" s="208"/>
    </row>
    <row r="47" spans="1:32" ht="15.75">
      <c r="A47" s="19"/>
      <c r="B47" s="227">
        <v>39</v>
      </c>
      <c r="C47" s="44"/>
      <c r="D47" s="37"/>
      <c r="E47" s="11"/>
      <c r="F47" s="7"/>
      <c r="G47" s="12"/>
      <c r="H47" s="15"/>
      <c r="I47" s="7"/>
      <c r="J47" s="161"/>
      <c r="K47" s="7"/>
      <c r="L47" s="238"/>
      <c r="M47" s="10"/>
      <c r="N47" s="7"/>
      <c r="O47" s="191"/>
      <c r="P47" s="15"/>
      <c r="Q47" s="180"/>
      <c r="R47" s="108">
        <f>IF(C47="","",VLOOKUP(C47,データ!$A$2:$D$240,2,FALSE))</f>
      </c>
      <c r="S47" s="109">
        <f>IF(C47="","",VLOOKUP(C47,データ!$A$2:$D$240,3,FALSE))</f>
      </c>
      <c r="T47" s="110">
        <f>IF(C47="","",VLOOKUP(C47,データ!$A$2:$D$240,4,FALSE))</f>
      </c>
      <c r="U47" s="48"/>
      <c r="V47" s="55"/>
      <c r="W47" s="203">
        <f t="shared" si="2"/>
      </c>
      <c r="X47" s="204">
        <f t="shared" si="3"/>
      </c>
      <c r="Y47" s="55">
        <f t="shared" si="4"/>
      </c>
      <c r="Z47" s="55">
        <f t="shared" si="5"/>
      </c>
      <c r="AA47" s="324" t="s">
        <v>784</v>
      </c>
      <c r="AB47" s="325"/>
      <c r="AC47" s="257">
        <f>AC43+AC44</f>
        <v>0</v>
      </c>
      <c r="AE47" s="207"/>
      <c r="AF47" s="208"/>
    </row>
    <row r="48" spans="1:32" ht="16.5" thickBot="1">
      <c r="A48" s="19"/>
      <c r="B48" s="229">
        <v>40</v>
      </c>
      <c r="C48" s="46"/>
      <c r="D48" s="39"/>
      <c r="E48" s="16"/>
      <c r="F48" s="8"/>
      <c r="G48" s="34"/>
      <c r="H48" s="17"/>
      <c r="I48" s="8"/>
      <c r="J48" s="164"/>
      <c r="K48" s="8"/>
      <c r="L48" s="240"/>
      <c r="M48" s="35"/>
      <c r="N48" s="8"/>
      <c r="O48" s="193"/>
      <c r="P48" s="17"/>
      <c r="Q48" s="183"/>
      <c r="R48" s="117">
        <f>IF(C48="","",VLOOKUP(C48,データ!$A$2:$D$240,2,FALSE))</f>
      </c>
      <c r="S48" s="118">
        <f>IF(C48="","",VLOOKUP(C48,データ!$A$2:$D$240,3,FALSE))</f>
      </c>
      <c r="T48" s="119">
        <f>IF(C48="","",VLOOKUP(C48,データ!$A$2:$D$240,4,FALSE))</f>
      </c>
      <c r="U48" s="51"/>
      <c r="V48" s="55"/>
      <c r="W48" s="203">
        <f t="shared" si="2"/>
      </c>
      <c r="X48" s="204">
        <f t="shared" si="3"/>
      </c>
      <c r="Y48" s="55">
        <f t="shared" si="4"/>
      </c>
      <c r="Z48" s="55">
        <f t="shared" si="5"/>
      </c>
      <c r="AA48" s="317" t="s">
        <v>837</v>
      </c>
      <c r="AB48" s="318"/>
      <c r="AC48" s="258">
        <f>COUNTIF($X$9:$X$500,AA48)</f>
        <v>0</v>
      </c>
      <c r="AE48" s="207"/>
      <c r="AF48" s="208"/>
    </row>
    <row r="49" spans="1:32" ht="15.75">
      <c r="A49" s="19"/>
      <c r="B49" s="227">
        <v>41</v>
      </c>
      <c r="C49" s="44"/>
      <c r="D49" s="37"/>
      <c r="E49" s="11"/>
      <c r="F49" s="7"/>
      <c r="G49" s="12"/>
      <c r="H49" s="7"/>
      <c r="I49" s="7"/>
      <c r="J49" s="161"/>
      <c r="K49" s="7"/>
      <c r="L49" s="238"/>
      <c r="M49" s="10"/>
      <c r="N49" s="7"/>
      <c r="O49" s="191"/>
      <c r="P49" s="15"/>
      <c r="Q49" s="180"/>
      <c r="R49" s="120">
        <f>IF(C49="","",VLOOKUP(C49,データ!$A$2:$D$240,2,FALSE))</f>
      </c>
      <c r="S49" s="121">
        <f>IF(C49="","",VLOOKUP(C49,データ!$A$2:$D$240,3,FALSE))</f>
      </c>
      <c r="T49" s="122">
        <f>IF(C49="","",VLOOKUP(C49,データ!$A$2:$D$240,4,FALSE))</f>
      </c>
      <c r="U49" s="52"/>
      <c r="V49" s="55"/>
      <c r="W49" s="203">
        <f t="shared" si="2"/>
      </c>
      <c r="X49" s="204">
        <f t="shared" si="3"/>
      </c>
      <c r="Y49" s="55">
        <f t="shared" si="4"/>
      </c>
      <c r="Z49" s="55">
        <f t="shared" si="5"/>
      </c>
      <c r="AE49" s="207"/>
      <c r="AF49" s="208"/>
    </row>
    <row r="50" spans="1:32" ht="15.75">
      <c r="A50" s="19"/>
      <c r="B50" s="227">
        <v>42</v>
      </c>
      <c r="C50" s="44"/>
      <c r="D50" s="37"/>
      <c r="E50" s="11"/>
      <c r="F50" s="7"/>
      <c r="G50" s="12"/>
      <c r="H50" s="7"/>
      <c r="I50" s="7"/>
      <c r="J50" s="161"/>
      <c r="K50" s="7"/>
      <c r="L50" s="238"/>
      <c r="M50" s="10"/>
      <c r="N50" s="7"/>
      <c r="O50" s="191"/>
      <c r="P50" s="15"/>
      <c r="Q50" s="180"/>
      <c r="R50" s="108">
        <f>IF(C50="","",VLOOKUP(C50,データ!$A$2:$D$240,2,FALSE))</f>
      </c>
      <c r="S50" s="109">
        <f>IF(C50="","",VLOOKUP(C50,データ!$A$2:$D$240,3,FALSE))</f>
      </c>
      <c r="T50" s="110">
        <f>IF(C50="","",VLOOKUP(C50,データ!$A$2:$D$240,4,FALSE))</f>
      </c>
      <c r="U50" s="48"/>
      <c r="V50" s="55"/>
      <c r="W50" s="203">
        <f t="shared" si="2"/>
      </c>
      <c r="X50" s="204">
        <f t="shared" si="3"/>
      </c>
      <c r="Y50" s="55">
        <f t="shared" si="4"/>
      </c>
      <c r="Z50" s="55">
        <f t="shared" si="5"/>
      </c>
      <c r="AE50" s="207"/>
      <c r="AF50" s="208"/>
    </row>
    <row r="51" spans="1:32" ht="15.75">
      <c r="A51" s="19"/>
      <c r="B51" s="227">
        <v>43</v>
      </c>
      <c r="C51" s="44"/>
      <c r="D51" s="37"/>
      <c r="E51" s="11"/>
      <c r="F51" s="7"/>
      <c r="G51" s="12"/>
      <c r="H51" s="7"/>
      <c r="I51" s="7"/>
      <c r="J51" s="161"/>
      <c r="K51" s="7"/>
      <c r="L51" s="238"/>
      <c r="M51" s="10"/>
      <c r="N51" s="7"/>
      <c r="O51" s="191"/>
      <c r="P51" s="15"/>
      <c r="Q51" s="180"/>
      <c r="R51" s="108">
        <f>IF(C51="","",VLOOKUP(C51,データ!$A$2:$D$240,2,FALSE))</f>
      </c>
      <c r="S51" s="109">
        <f>IF(C51="","",VLOOKUP(C51,データ!$A$2:$D$240,3,FALSE))</f>
      </c>
      <c r="T51" s="110">
        <f>IF(C51="","",VLOOKUP(C51,データ!$A$2:$D$240,4,FALSE))</f>
      </c>
      <c r="U51" s="48"/>
      <c r="V51" s="55"/>
      <c r="W51" s="203">
        <f t="shared" si="2"/>
      </c>
      <c r="X51" s="204">
        <f t="shared" si="3"/>
      </c>
      <c r="Y51" s="55">
        <f t="shared" si="4"/>
      </c>
      <c r="Z51" s="55">
        <f t="shared" si="5"/>
      </c>
      <c r="AE51" s="207"/>
      <c r="AF51" s="208"/>
    </row>
    <row r="52" spans="1:32" ht="15.75">
      <c r="A52" s="19"/>
      <c r="B52" s="227">
        <v>44</v>
      </c>
      <c r="C52" s="44"/>
      <c r="D52" s="37"/>
      <c r="E52" s="11"/>
      <c r="F52" s="7"/>
      <c r="G52" s="12"/>
      <c r="H52" s="7"/>
      <c r="I52" s="7"/>
      <c r="J52" s="161"/>
      <c r="K52" s="7"/>
      <c r="L52" s="238"/>
      <c r="M52" s="10"/>
      <c r="N52" s="7"/>
      <c r="O52" s="191"/>
      <c r="P52" s="15"/>
      <c r="Q52" s="180"/>
      <c r="R52" s="108">
        <f>IF(C52="","",VLOOKUP(C52,データ!$A$2:$D$240,2,FALSE))</f>
      </c>
      <c r="S52" s="109">
        <f>IF(C52="","",VLOOKUP(C52,データ!$A$2:$D$240,3,FALSE))</f>
      </c>
      <c r="T52" s="110">
        <f>IF(C52="","",VLOOKUP(C52,データ!$A$2:$D$240,4,FALSE))</f>
      </c>
      <c r="U52" s="48"/>
      <c r="V52" s="55"/>
      <c r="W52" s="203">
        <f t="shared" si="2"/>
      </c>
      <c r="X52" s="204">
        <f t="shared" si="3"/>
      </c>
      <c r="Y52" s="55">
        <f t="shared" si="4"/>
      </c>
      <c r="Z52" s="55">
        <f t="shared" si="5"/>
      </c>
      <c r="AE52" s="207"/>
      <c r="AF52" s="208"/>
    </row>
    <row r="53" spans="1:32" ht="15.75">
      <c r="A53" s="19"/>
      <c r="B53" s="228">
        <v>45</v>
      </c>
      <c r="C53" s="45"/>
      <c r="D53" s="38"/>
      <c r="E53" s="31"/>
      <c r="F53" s="9"/>
      <c r="G53" s="32"/>
      <c r="H53" s="13"/>
      <c r="I53" s="13"/>
      <c r="J53" s="162"/>
      <c r="K53" s="9"/>
      <c r="L53" s="239"/>
      <c r="M53" s="33"/>
      <c r="N53" s="9"/>
      <c r="O53" s="194"/>
      <c r="P53" s="184"/>
      <c r="Q53" s="185"/>
      <c r="R53" s="123">
        <f>IF(C53="","",VLOOKUP(C53,データ!$A$2:$D$240,2,FALSE))</f>
      </c>
      <c r="S53" s="124">
        <f>IF(C53="","",VLOOKUP(C53,データ!$A$2:$D$240,3,FALSE))</f>
      </c>
      <c r="T53" s="125">
        <f>IF(C53="","",VLOOKUP(C53,データ!$A$2:$D$240,4,FALSE))</f>
      </c>
      <c r="U53" s="49"/>
      <c r="V53" s="55"/>
      <c r="W53" s="203">
        <f t="shared" si="2"/>
      </c>
      <c r="X53" s="204">
        <f t="shared" si="3"/>
      </c>
      <c r="Y53" s="55">
        <f t="shared" si="4"/>
      </c>
      <c r="Z53" s="55">
        <f t="shared" si="5"/>
      </c>
      <c r="AE53" s="207"/>
      <c r="AF53" s="208"/>
    </row>
    <row r="54" spans="1:32" ht="15.75">
      <c r="A54" s="19"/>
      <c r="B54" s="227">
        <v>46</v>
      </c>
      <c r="C54" s="44"/>
      <c r="D54" s="37"/>
      <c r="E54" s="11"/>
      <c r="F54" s="7"/>
      <c r="G54" s="12"/>
      <c r="H54" s="14"/>
      <c r="I54" s="99"/>
      <c r="J54" s="163"/>
      <c r="K54" s="7"/>
      <c r="L54" s="238"/>
      <c r="M54" s="10"/>
      <c r="N54" s="7"/>
      <c r="O54" s="195"/>
      <c r="P54" s="14"/>
      <c r="Q54" s="189"/>
      <c r="R54" s="114">
        <f>IF(C54="","",VLOOKUP(C54,データ!$A$2:$D$240,2,FALSE))</f>
      </c>
      <c r="S54" s="115">
        <f>IF(C54="","",VLOOKUP(C54,データ!$A$2:$D$240,3,FALSE))</f>
      </c>
      <c r="T54" s="116">
        <f>IF(C54="","",VLOOKUP(C54,データ!$A$2:$D$240,4,FALSE))</f>
      </c>
      <c r="U54" s="50"/>
      <c r="V54" s="55"/>
      <c r="W54" s="203">
        <f t="shared" si="2"/>
      </c>
      <c r="X54" s="204">
        <f t="shared" si="3"/>
      </c>
      <c r="Y54" s="55">
        <f t="shared" si="4"/>
      </c>
      <c r="Z54" s="55">
        <f t="shared" si="5"/>
      </c>
      <c r="AE54" s="207"/>
      <c r="AF54" s="208"/>
    </row>
    <row r="55" spans="1:32" ht="15.75">
      <c r="A55" s="19"/>
      <c r="B55" s="227">
        <v>47</v>
      </c>
      <c r="C55" s="44"/>
      <c r="D55" s="37"/>
      <c r="E55" s="11"/>
      <c r="F55" s="7"/>
      <c r="G55" s="12"/>
      <c r="H55" s="15"/>
      <c r="I55" s="7"/>
      <c r="J55" s="161"/>
      <c r="K55" s="7"/>
      <c r="L55" s="238"/>
      <c r="M55" s="10"/>
      <c r="N55" s="7"/>
      <c r="O55" s="191"/>
      <c r="P55" s="15"/>
      <c r="Q55" s="180"/>
      <c r="R55" s="108">
        <f>IF(C55="","",VLOOKUP(C55,データ!$A$2:$D$240,2,FALSE))</f>
      </c>
      <c r="S55" s="109">
        <f>IF(C55="","",VLOOKUP(C55,データ!$A$2:$D$240,3,FALSE))</f>
      </c>
      <c r="T55" s="110">
        <f>IF(C55="","",VLOOKUP(C55,データ!$A$2:$D$240,4,FALSE))</f>
      </c>
      <c r="U55" s="48"/>
      <c r="V55" s="55"/>
      <c r="W55" s="203">
        <f t="shared" si="2"/>
      </c>
      <c r="X55" s="204">
        <f t="shared" si="3"/>
      </c>
      <c r="Y55" s="55">
        <f t="shared" si="4"/>
      </c>
      <c r="Z55" s="55">
        <f t="shared" si="5"/>
      </c>
      <c r="AE55" s="207"/>
      <c r="AF55" s="208"/>
    </row>
    <row r="56" spans="1:32" ht="15.75">
      <c r="A56" s="19"/>
      <c r="B56" s="227">
        <v>48</v>
      </c>
      <c r="C56" s="44"/>
      <c r="D56" s="37"/>
      <c r="E56" s="11"/>
      <c r="F56" s="7"/>
      <c r="G56" s="12"/>
      <c r="H56" s="15"/>
      <c r="I56" s="7"/>
      <c r="J56" s="161"/>
      <c r="K56" s="7"/>
      <c r="L56" s="238"/>
      <c r="M56" s="10"/>
      <c r="N56" s="7"/>
      <c r="O56" s="191"/>
      <c r="P56" s="15"/>
      <c r="Q56" s="180"/>
      <c r="R56" s="108">
        <f>IF(C56="","",VLOOKUP(C56,データ!$A$2:$D$240,2,FALSE))</f>
      </c>
      <c r="S56" s="109">
        <f>IF(C56="","",VLOOKUP(C56,データ!$A$2:$D$240,3,FALSE))</f>
      </c>
      <c r="T56" s="110">
        <f>IF(C56="","",VLOOKUP(C56,データ!$A$2:$D$240,4,FALSE))</f>
      </c>
      <c r="U56" s="48"/>
      <c r="V56" s="55"/>
      <c r="W56" s="203">
        <f t="shared" si="2"/>
      </c>
      <c r="X56" s="204">
        <f t="shared" si="3"/>
      </c>
      <c r="Y56" s="55">
        <f t="shared" si="4"/>
      </c>
      <c r="Z56" s="55">
        <f t="shared" si="5"/>
      </c>
      <c r="AE56" s="207"/>
      <c r="AF56" s="208"/>
    </row>
    <row r="57" spans="1:32" ht="15.75">
      <c r="A57" s="19"/>
      <c r="B57" s="227">
        <v>49</v>
      </c>
      <c r="C57" s="44"/>
      <c r="D57" s="37"/>
      <c r="E57" s="11"/>
      <c r="F57" s="7"/>
      <c r="G57" s="12"/>
      <c r="H57" s="15"/>
      <c r="I57" s="7"/>
      <c r="J57" s="161"/>
      <c r="K57" s="7"/>
      <c r="L57" s="238"/>
      <c r="M57" s="10"/>
      <c r="N57" s="7"/>
      <c r="O57" s="191"/>
      <c r="P57" s="15"/>
      <c r="Q57" s="180"/>
      <c r="R57" s="108">
        <f>IF(C57="","",VLOOKUP(C57,データ!$A$2:$D$240,2,FALSE))</f>
      </c>
      <c r="S57" s="109">
        <f>IF(C57="","",VLOOKUP(C57,データ!$A$2:$D$240,3,FALSE))</f>
      </c>
      <c r="T57" s="110">
        <f>IF(C57="","",VLOOKUP(C57,データ!$A$2:$D$240,4,FALSE))</f>
      </c>
      <c r="U57" s="48"/>
      <c r="V57" s="55"/>
      <c r="W57" s="203">
        <f t="shared" si="2"/>
      </c>
      <c r="X57" s="204">
        <f t="shared" si="3"/>
      </c>
      <c r="Y57" s="55">
        <f t="shared" si="4"/>
      </c>
      <c r="Z57" s="55">
        <f t="shared" si="5"/>
      </c>
      <c r="AE57" s="207"/>
      <c r="AF57" s="208"/>
    </row>
    <row r="58" spans="1:32" ht="16.5" thickBot="1">
      <c r="A58" s="19"/>
      <c r="B58" s="229">
        <v>50</v>
      </c>
      <c r="C58" s="46"/>
      <c r="D58" s="39"/>
      <c r="E58" s="16"/>
      <c r="F58" s="8"/>
      <c r="G58" s="34"/>
      <c r="H58" s="17"/>
      <c r="I58" s="8"/>
      <c r="J58" s="164"/>
      <c r="K58" s="8"/>
      <c r="L58" s="240"/>
      <c r="M58" s="35"/>
      <c r="N58" s="8"/>
      <c r="O58" s="193"/>
      <c r="P58" s="17"/>
      <c r="Q58" s="183"/>
      <c r="R58" s="117">
        <f>IF(C58="","",VLOOKUP(C58,データ!$A$2:$D$240,2,FALSE))</f>
      </c>
      <c r="S58" s="118">
        <f>IF(C58="","",VLOOKUP(C58,データ!$A$2:$D$240,3,FALSE))</f>
      </c>
      <c r="T58" s="119">
        <f>IF(C58="","",VLOOKUP(C58,データ!$A$2:$D$240,4,FALSE))</f>
      </c>
      <c r="U58" s="51"/>
      <c r="V58" s="55"/>
      <c r="W58" s="203">
        <f t="shared" si="2"/>
      </c>
      <c r="X58" s="204">
        <f t="shared" si="3"/>
      </c>
      <c r="Y58" s="55">
        <f t="shared" si="4"/>
      </c>
      <c r="Z58" s="55">
        <f t="shared" si="5"/>
      </c>
      <c r="AE58" s="207"/>
      <c r="AF58" s="208"/>
    </row>
    <row r="59" spans="1:32" ht="15.75">
      <c r="A59" s="19"/>
      <c r="B59" s="227">
        <v>51</v>
      </c>
      <c r="C59" s="44"/>
      <c r="D59" s="37"/>
      <c r="E59" s="11"/>
      <c r="F59" s="7"/>
      <c r="G59" s="12"/>
      <c r="H59" s="7"/>
      <c r="I59" s="7"/>
      <c r="J59" s="161"/>
      <c r="K59" s="7"/>
      <c r="L59" s="238"/>
      <c r="M59" s="10"/>
      <c r="N59" s="7"/>
      <c r="O59" s="191"/>
      <c r="P59" s="15"/>
      <c r="Q59" s="180"/>
      <c r="R59" s="120">
        <f>IF(C59="","",VLOOKUP(C59,データ!$A$2:$D$240,2,FALSE))</f>
      </c>
      <c r="S59" s="121">
        <f>IF(C59="","",VLOOKUP(C59,データ!$A$2:$D$240,3,FALSE))</f>
      </c>
      <c r="T59" s="122">
        <f>IF(C59="","",VLOOKUP(C59,データ!$A$2:$D$240,4,FALSE))</f>
      </c>
      <c r="U59" s="52"/>
      <c r="V59" s="55"/>
      <c r="W59" s="203">
        <f t="shared" si="2"/>
      </c>
      <c r="X59" s="204">
        <f t="shared" si="3"/>
      </c>
      <c r="Y59" s="55">
        <f t="shared" si="4"/>
      </c>
      <c r="Z59" s="55">
        <f t="shared" si="5"/>
      </c>
      <c r="AE59" s="207"/>
      <c r="AF59" s="208"/>
    </row>
    <row r="60" spans="1:32" ht="15.75">
      <c r="A60" s="19"/>
      <c r="B60" s="227">
        <v>52</v>
      </c>
      <c r="C60" s="44"/>
      <c r="D60" s="37"/>
      <c r="E60" s="11"/>
      <c r="F60" s="7"/>
      <c r="G60" s="12"/>
      <c r="H60" s="7"/>
      <c r="I60" s="7"/>
      <c r="J60" s="161"/>
      <c r="K60" s="7"/>
      <c r="L60" s="238"/>
      <c r="M60" s="10"/>
      <c r="N60" s="7"/>
      <c r="O60" s="191"/>
      <c r="P60" s="15"/>
      <c r="Q60" s="180"/>
      <c r="R60" s="108">
        <f>IF(C60="","",VLOOKUP(C60,データ!$A$2:$D$240,2,FALSE))</f>
      </c>
      <c r="S60" s="109">
        <f>IF(C60="","",VLOOKUP(C60,データ!$A$2:$D$240,3,FALSE))</f>
      </c>
      <c r="T60" s="110">
        <f>IF(C60="","",VLOOKUP(C60,データ!$A$2:$D$240,4,FALSE))</f>
      </c>
      <c r="U60" s="48"/>
      <c r="V60" s="55"/>
      <c r="W60" s="203">
        <f t="shared" si="2"/>
      </c>
      <c r="X60" s="204">
        <f t="shared" si="3"/>
      </c>
      <c r="Y60" s="55">
        <f t="shared" si="4"/>
      </c>
      <c r="Z60" s="55">
        <f t="shared" si="5"/>
      </c>
      <c r="AE60" s="207"/>
      <c r="AF60" s="208"/>
    </row>
    <row r="61" spans="1:32" ht="15.75">
      <c r="A61" s="19"/>
      <c r="B61" s="227">
        <v>53</v>
      </c>
      <c r="C61" s="44"/>
      <c r="D61" s="37"/>
      <c r="E61" s="11"/>
      <c r="F61" s="7"/>
      <c r="G61" s="12"/>
      <c r="H61" s="7"/>
      <c r="I61" s="7"/>
      <c r="J61" s="161"/>
      <c r="K61" s="7"/>
      <c r="L61" s="238"/>
      <c r="M61" s="10"/>
      <c r="N61" s="7"/>
      <c r="O61" s="191"/>
      <c r="P61" s="15"/>
      <c r="Q61" s="180"/>
      <c r="R61" s="108">
        <f>IF(C61="","",VLOOKUP(C61,データ!$A$2:$D$240,2,FALSE))</f>
      </c>
      <c r="S61" s="109">
        <f>IF(C61="","",VLOOKUP(C61,データ!$A$2:$D$240,3,FALSE))</f>
      </c>
      <c r="T61" s="110">
        <f>IF(C61="","",VLOOKUP(C61,データ!$A$2:$D$240,4,FALSE))</f>
      </c>
      <c r="U61" s="48"/>
      <c r="V61" s="55"/>
      <c r="W61" s="203">
        <f t="shared" si="2"/>
      </c>
      <c r="X61" s="204">
        <f t="shared" si="3"/>
      </c>
      <c r="Y61" s="55">
        <f t="shared" si="4"/>
      </c>
      <c r="Z61" s="55">
        <f t="shared" si="5"/>
      </c>
      <c r="AE61" s="207"/>
      <c r="AF61" s="208"/>
    </row>
    <row r="62" spans="1:32" ht="15.75">
      <c r="A62" s="19"/>
      <c r="B62" s="227">
        <v>54</v>
      </c>
      <c r="C62" s="44"/>
      <c r="D62" s="37"/>
      <c r="E62" s="11"/>
      <c r="F62" s="7"/>
      <c r="G62" s="12"/>
      <c r="H62" s="7"/>
      <c r="I62" s="7"/>
      <c r="J62" s="161"/>
      <c r="K62" s="7"/>
      <c r="L62" s="238"/>
      <c r="M62" s="10"/>
      <c r="N62" s="7"/>
      <c r="O62" s="191"/>
      <c r="P62" s="15"/>
      <c r="Q62" s="180"/>
      <c r="R62" s="108">
        <f>IF(C62="","",VLOOKUP(C62,データ!$A$2:$D$240,2,FALSE))</f>
      </c>
      <c r="S62" s="109">
        <f>IF(C62="","",VLOOKUP(C62,データ!$A$2:$D$240,3,FALSE))</f>
      </c>
      <c r="T62" s="110">
        <f>IF(C62="","",VLOOKUP(C62,データ!$A$2:$D$240,4,FALSE))</f>
      </c>
      <c r="U62" s="48"/>
      <c r="V62" s="55"/>
      <c r="W62" s="203">
        <f t="shared" si="2"/>
      </c>
      <c r="X62" s="204">
        <f t="shared" si="3"/>
      </c>
      <c r="Y62" s="55">
        <f t="shared" si="4"/>
      </c>
      <c r="Z62" s="55">
        <f t="shared" si="5"/>
      </c>
      <c r="AE62" s="207"/>
      <c r="AF62" s="208"/>
    </row>
    <row r="63" spans="1:32" ht="15.75">
      <c r="A63" s="19"/>
      <c r="B63" s="228">
        <v>55</v>
      </c>
      <c r="C63" s="45"/>
      <c r="D63" s="38"/>
      <c r="E63" s="31"/>
      <c r="F63" s="9"/>
      <c r="G63" s="32"/>
      <c r="H63" s="13"/>
      <c r="I63" s="13"/>
      <c r="J63" s="162"/>
      <c r="K63" s="9"/>
      <c r="L63" s="239"/>
      <c r="M63" s="33"/>
      <c r="N63" s="9"/>
      <c r="O63" s="192"/>
      <c r="P63" s="181"/>
      <c r="Q63" s="182"/>
      <c r="R63" s="111">
        <f>IF(C63="","",VLOOKUP(C63,データ!$A$2:$D$240,2,FALSE))</f>
      </c>
      <c r="S63" s="112">
        <f>IF(C63="","",VLOOKUP(C63,データ!$A$2:$D$240,3,FALSE))</f>
      </c>
      <c r="T63" s="113">
        <f>IF(C63="","",VLOOKUP(C63,データ!$A$2:$D$240,4,FALSE))</f>
      </c>
      <c r="U63" s="49"/>
      <c r="V63" s="55"/>
      <c r="W63" s="203">
        <f t="shared" si="2"/>
      </c>
      <c r="X63" s="204">
        <f t="shared" si="3"/>
      </c>
      <c r="Y63" s="55">
        <f t="shared" si="4"/>
      </c>
      <c r="Z63" s="55">
        <f t="shared" si="5"/>
      </c>
      <c r="AE63" s="207"/>
      <c r="AF63" s="208"/>
    </row>
    <row r="64" spans="1:32" ht="15.75">
      <c r="A64" s="19"/>
      <c r="B64" s="227">
        <v>56</v>
      </c>
      <c r="C64" s="44"/>
      <c r="D64" s="37"/>
      <c r="E64" s="11"/>
      <c r="F64" s="7"/>
      <c r="G64" s="12"/>
      <c r="H64" s="14"/>
      <c r="I64" s="99"/>
      <c r="J64" s="163"/>
      <c r="K64" s="7"/>
      <c r="L64" s="238"/>
      <c r="M64" s="10"/>
      <c r="N64" s="7"/>
      <c r="O64" s="191"/>
      <c r="P64" s="15"/>
      <c r="Q64" s="180"/>
      <c r="R64" s="126">
        <f>IF(C64="","",VLOOKUP(C64,データ!$A$2:$D$240,2,FALSE))</f>
      </c>
      <c r="S64" s="127">
        <f>IF(C64="","",VLOOKUP(C64,データ!$A$2:$D$240,3,FALSE))</f>
      </c>
      <c r="T64" s="128">
        <f>IF(C64="","",VLOOKUP(C64,データ!$A$2:$D$240,4,FALSE))</f>
      </c>
      <c r="U64" s="50"/>
      <c r="V64" s="55"/>
      <c r="W64" s="203">
        <f t="shared" si="2"/>
      </c>
      <c r="X64" s="204">
        <f t="shared" si="3"/>
      </c>
      <c r="Y64" s="55">
        <f t="shared" si="4"/>
      </c>
      <c r="Z64" s="55">
        <f t="shared" si="5"/>
      </c>
      <c r="AE64" s="207"/>
      <c r="AF64" s="208"/>
    </row>
    <row r="65" spans="1:32" ht="15.75">
      <c r="A65" s="19"/>
      <c r="B65" s="227">
        <v>57</v>
      </c>
      <c r="C65" s="44"/>
      <c r="D65" s="37"/>
      <c r="E65" s="11"/>
      <c r="F65" s="7"/>
      <c r="G65" s="12"/>
      <c r="H65" s="15"/>
      <c r="I65" s="7"/>
      <c r="J65" s="161"/>
      <c r="K65" s="7"/>
      <c r="L65" s="238"/>
      <c r="M65" s="10"/>
      <c r="N65" s="7"/>
      <c r="O65" s="191"/>
      <c r="P65" s="15"/>
      <c r="Q65" s="180"/>
      <c r="R65" s="108">
        <f>IF(C65="","",VLOOKUP(C65,データ!$A$2:$D$240,2,FALSE))</f>
      </c>
      <c r="S65" s="109">
        <f>IF(C65="","",VLOOKUP(C65,データ!$A$2:$D$240,3,FALSE))</f>
      </c>
      <c r="T65" s="110">
        <f>IF(C65="","",VLOOKUP(C65,データ!$A$2:$D$240,4,FALSE))</f>
      </c>
      <c r="U65" s="48"/>
      <c r="V65" s="55"/>
      <c r="W65" s="203">
        <f t="shared" si="2"/>
      </c>
      <c r="X65" s="204">
        <f t="shared" si="3"/>
      </c>
      <c r="Y65" s="55">
        <f t="shared" si="4"/>
      </c>
      <c r="Z65" s="55">
        <f t="shared" si="5"/>
      </c>
      <c r="AE65" s="207"/>
      <c r="AF65" s="208"/>
    </row>
    <row r="66" spans="1:32" ht="15.75">
      <c r="A66" s="19"/>
      <c r="B66" s="227">
        <v>58</v>
      </c>
      <c r="C66" s="44"/>
      <c r="D66" s="37"/>
      <c r="E66" s="11"/>
      <c r="F66" s="7"/>
      <c r="G66" s="12"/>
      <c r="H66" s="15"/>
      <c r="I66" s="7"/>
      <c r="J66" s="161"/>
      <c r="K66" s="7"/>
      <c r="L66" s="238"/>
      <c r="M66" s="10"/>
      <c r="N66" s="7"/>
      <c r="O66" s="191"/>
      <c r="P66" s="15"/>
      <c r="Q66" s="180"/>
      <c r="R66" s="108">
        <f>IF(C66="","",VLOOKUP(C66,データ!$A$2:$D$240,2,FALSE))</f>
      </c>
      <c r="S66" s="109">
        <f>IF(C66="","",VLOOKUP(C66,データ!$A$2:$D$240,3,FALSE))</f>
      </c>
      <c r="T66" s="110">
        <f>IF(C66="","",VLOOKUP(C66,データ!$A$2:$D$240,4,FALSE))</f>
      </c>
      <c r="U66" s="48"/>
      <c r="V66" s="55"/>
      <c r="W66" s="203">
        <f t="shared" si="2"/>
      </c>
      <c r="X66" s="204">
        <f t="shared" si="3"/>
      </c>
      <c r="Y66" s="55">
        <f t="shared" si="4"/>
      </c>
      <c r="Z66" s="55">
        <f t="shared" si="5"/>
      </c>
      <c r="AE66" s="207"/>
      <c r="AF66" s="208"/>
    </row>
    <row r="67" spans="1:32" ht="15.75">
      <c r="A67" s="19"/>
      <c r="B67" s="227">
        <v>59</v>
      </c>
      <c r="C67" s="44"/>
      <c r="D67" s="37"/>
      <c r="E67" s="11"/>
      <c r="F67" s="7"/>
      <c r="G67" s="12"/>
      <c r="H67" s="15"/>
      <c r="I67" s="7"/>
      <c r="J67" s="161"/>
      <c r="K67" s="7"/>
      <c r="L67" s="238"/>
      <c r="M67" s="10"/>
      <c r="N67" s="7"/>
      <c r="O67" s="191"/>
      <c r="P67" s="15"/>
      <c r="Q67" s="180"/>
      <c r="R67" s="108">
        <f>IF(C67="","",VLOOKUP(C67,データ!$A$2:$D$240,2,FALSE))</f>
      </c>
      <c r="S67" s="109">
        <f>IF(C67="","",VLOOKUP(C67,データ!$A$2:$D$240,3,FALSE))</f>
      </c>
      <c r="T67" s="110">
        <f>IF(C67="","",VLOOKUP(C67,データ!$A$2:$D$240,4,FALSE))</f>
      </c>
      <c r="U67" s="48"/>
      <c r="V67" s="55"/>
      <c r="W67" s="203">
        <f t="shared" si="2"/>
      </c>
      <c r="X67" s="204">
        <f t="shared" si="3"/>
      </c>
      <c r="Y67" s="55">
        <f t="shared" si="4"/>
      </c>
      <c r="Z67" s="55">
        <f t="shared" si="5"/>
      </c>
      <c r="AE67" s="207"/>
      <c r="AF67" s="208"/>
    </row>
    <row r="68" spans="1:32" ht="16.5" thickBot="1">
      <c r="A68" s="19"/>
      <c r="B68" s="229">
        <v>60</v>
      </c>
      <c r="C68" s="46"/>
      <c r="D68" s="39"/>
      <c r="E68" s="16"/>
      <c r="F68" s="8"/>
      <c r="G68" s="34"/>
      <c r="H68" s="17"/>
      <c r="I68" s="8"/>
      <c r="J68" s="164"/>
      <c r="K68" s="8"/>
      <c r="L68" s="240"/>
      <c r="M68" s="35"/>
      <c r="N68" s="8"/>
      <c r="O68" s="193"/>
      <c r="P68" s="17"/>
      <c r="Q68" s="183"/>
      <c r="R68" s="117">
        <f>IF(C68="","",VLOOKUP(C68,データ!$A$2:$D$240,2,FALSE))</f>
      </c>
      <c r="S68" s="118">
        <f>IF(C68="","",VLOOKUP(C68,データ!$A$2:$D$240,3,FALSE))</f>
      </c>
      <c r="T68" s="119">
        <f>IF(C68="","",VLOOKUP(C68,データ!$A$2:$D$240,4,FALSE))</f>
      </c>
      <c r="U68" s="51"/>
      <c r="V68" s="55"/>
      <c r="W68" s="203">
        <f t="shared" si="2"/>
      </c>
      <c r="X68" s="204">
        <f t="shared" si="3"/>
      </c>
      <c r="Y68" s="55">
        <f t="shared" si="4"/>
      </c>
      <c r="Z68" s="55">
        <f t="shared" si="5"/>
      </c>
      <c r="AE68" s="207"/>
      <c r="AF68" s="208"/>
    </row>
    <row r="69" spans="1:32" ht="15.75">
      <c r="A69" s="19"/>
      <c r="B69" s="227">
        <v>61</v>
      </c>
      <c r="C69" s="44"/>
      <c r="D69" s="37"/>
      <c r="E69" s="11"/>
      <c r="F69" s="7"/>
      <c r="G69" s="12"/>
      <c r="H69" s="7"/>
      <c r="I69" s="7"/>
      <c r="J69" s="161"/>
      <c r="K69" s="7"/>
      <c r="L69" s="238"/>
      <c r="M69" s="10"/>
      <c r="N69" s="7"/>
      <c r="O69" s="191"/>
      <c r="P69" s="15"/>
      <c r="Q69" s="180"/>
      <c r="R69" s="120">
        <f>IF(C69="","",VLOOKUP(C69,データ!$A$2:$D$240,2,FALSE))</f>
      </c>
      <c r="S69" s="121">
        <f>IF(C69="","",VLOOKUP(C69,データ!$A$2:$D$240,3,FALSE))</f>
      </c>
      <c r="T69" s="122">
        <f>IF(C69="","",VLOOKUP(C69,データ!$A$2:$D$240,4,FALSE))</f>
      </c>
      <c r="U69" s="52"/>
      <c r="V69" s="55"/>
      <c r="W69" s="203">
        <f t="shared" si="2"/>
      </c>
      <c r="X69" s="204">
        <f t="shared" si="3"/>
      </c>
      <c r="Y69" s="55">
        <f t="shared" si="4"/>
      </c>
      <c r="Z69" s="55">
        <f t="shared" si="5"/>
      </c>
      <c r="AE69" s="207"/>
      <c r="AF69" s="208"/>
    </row>
    <row r="70" spans="1:32" ht="15.75">
      <c r="A70" s="19"/>
      <c r="B70" s="227">
        <v>62</v>
      </c>
      <c r="C70" s="44"/>
      <c r="D70" s="37"/>
      <c r="E70" s="11"/>
      <c r="F70" s="7"/>
      <c r="G70" s="12"/>
      <c r="H70" s="7"/>
      <c r="I70" s="7"/>
      <c r="J70" s="161"/>
      <c r="K70" s="7"/>
      <c r="L70" s="238"/>
      <c r="M70" s="10"/>
      <c r="N70" s="7"/>
      <c r="O70" s="191"/>
      <c r="P70" s="15"/>
      <c r="Q70" s="180"/>
      <c r="R70" s="108">
        <f>IF(C70="","",VLOOKUP(C70,データ!$A$2:$D$240,2,FALSE))</f>
      </c>
      <c r="S70" s="109">
        <f>IF(C70="","",VLOOKUP(C70,データ!$A$2:$D$240,3,FALSE))</f>
      </c>
      <c r="T70" s="110">
        <f>IF(C70="","",VLOOKUP(C70,データ!$A$2:$D$240,4,FALSE))</f>
      </c>
      <c r="U70" s="48"/>
      <c r="V70" s="55"/>
      <c r="W70" s="203">
        <f t="shared" si="2"/>
      </c>
      <c r="X70" s="204">
        <f t="shared" si="3"/>
      </c>
      <c r="Y70" s="55">
        <f t="shared" si="4"/>
      </c>
      <c r="Z70" s="55">
        <f t="shared" si="5"/>
      </c>
      <c r="AE70" s="207"/>
      <c r="AF70" s="208"/>
    </row>
    <row r="71" spans="1:32" ht="15.75">
      <c r="A71" s="19"/>
      <c r="B71" s="227">
        <v>63</v>
      </c>
      <c r="C71" s="44"/>
      <c r="D71" s="37"/>
      <c r="E71" s="11"/>
      <c r="F71" s="7"/>
      <c r="G71" s="12"/>
      <c r="H71" s="7"/>
      <c r="I71" s="7"/>
      <c r="J71" s="161"/>
      <c r="K71" s="7"/>
      <c r="L71" s="238"/>
      <c r="M71" s="10"/>
      <c r="N71" s="7"/>
      <c r="O71" s="191"/>
      <c r="P71" s="15"/>
      <c r="Q71" s="180"/>
      <c r="R71" s="108">
        <f>IF(C71="","",VLOOKUP(C71,データ!$A$2:$D$240,2,FALSE))</f>
      </c>
      <c r="S71" s="109">
        <f>IF(C71="","",VLOOKUP(C71,データ!$A$2:$D$240,3,FALSE))</f>
      </c>
      <c r="T71" s="110">
        <f>IF(C71="","",VLOOKUP(C71,データ!$A$2:$D$240,4,FALSE))</f>
      </c>
      <c r="U71" s="48"/>
      <c r="V71" s="55"/>
      <c r="W71" s="203">
        <f t="shared" si="2"/>
      </c>
      <c r="X71" s="204">
        <f t="shared" si="3"/>
      </c>
      <c r="Y71" s="55">
        <f t="shared" si="4"/>
      </c>
      <c r="Z71" s="55">
        <f t="shared" si="5"/>
      </c>
      <c r="AE71" s="207"/>
      <c r="AF71" s="208"/>
    </row>
    <row r="72" spans="1:32" ht="15.75">
      <c r="A72" s="19"/>
      <c r="B72" s="227">
        <v>64</v>
      </c>
      <c r="C72" s="44"/>
      <c r="D72" s="37"/>
      <c r="E72" s="11"/>
      <c r="F72" s="7"/>
      <c r="G72" s="12"/>
      <c r="H72" s="7"/>
      <c r="I72" s="7"/>
      <c r="J72" s="161"/>
      <c r="K72" s="7"/>
      <c r="L72" s="238"/>
      <c r="M72" s="10"/>
      <c r="N72" s="7"/>
      <c r="O72" s="191"/>
      <c r="P72" s="15"/>
      <c r="Q72" s="180"/>
      <c r="R72" s="108">
        <f>IF(C72="","",VLOOKUP(C72,データ!$A$2:$D$240,2,FALSE))</f>
      </c>
      <c r="S72" s="109">
        <f>IF(C72="","",VLOOKUP(C72,データ!$A$2:$D$240,3,FALSE))</f>
      </c>
      <c r="T72" s="110">
        <f>IF(C72="","",VLOOKUP(C72,データ!$A$2:$D$240,4,FALSE))</f>
      </c>
      <c r="U72" s="48"/>
      <c r="V72" s="55"/>
      <c r="W72" s="203">
        <f t="shared" si="2"/>
      </c>
      <c r="X72" s="204">
        <f t="shared" si="3"/>
      </c>
      <c r="Y72" s="55">
        <f t="shared" si="4"/>
      </c>
      <c r="Z72" s="55">
        <f t="shared" si="5"/>
      </c>
      <c r="AE72" s="207"/>
      <c r="AF72" s="208"/>
    </row>
    <row r="73" spans="1:32" ht="15.75">
      <c r="A73" s="19"/>
      <c r="B73" s="228">
        <v>65</v>
      </c>
      <c r="C73" s="45"/>
      <c r="D73" s="38"/>
      <c r="E73" s="31"/>
      <c r="F73" s="9"/>
      <c r="G73" s="32"/>
      <c r="H73" s="13"/>
      <c r="I73" s="13"/>
      <c r="J73" s="162"/>
      <c r="K73" s="9"/>
      <c r="L73" s="239"/>
      <c r="M73" s="33"/>
      <c r="N73" s="9"/>
      <c r="O73" s="192"/>
      <c r="P73" s="181"/>
      <c r="Q73" s="182"/>
      <c r="R73" s="111">
        <f>IF(C73="","",VLOOKUP(C73,データ!$A$2:$D$240,2,FALSE))</f>
      </c>
      <c r="S73" s="112">
        <f>IF(C73="","",VLOOKUP(C73,データ!$A$2:$D$240,3,FALSE))</f>
      </c>
      <c r="T73" s="113">
        <f>IF(C73="","",VLOOKUP(C73,データ!$A$2:$D$240,4,FALSE))</f>
      </c>
      <c r="U73" s="49"/>
      <c r="V73" s="55"/>
      <c r="W73" s="203">
        <f t="shared" si="2"/>
      </c>
      <c r="X73" s="204">
        <f t="shared" si="3"/>
      </c>
      <c r="Y73" s="55">
        <f t="shared" si="4"/>
      </c>
      <c r="Z73" s="55">
        <f t="shared" si="5"/>
      </c>
      <c r="AE73" s="207"/>
      <c r="AF73" s="208"/>
    </row>
    <row r="74" spans="1:32" ht="15.75">
      <c r="A74" s="19"/>
      <c r="B74" s="227">
        <v>66</v>
      </c>
      <c r="C74" s="44"/>
      <c r="D74" s="37"/>
      <c r="E74" s="11"/>
      <c r="F74" s="7"/>
      <c r="G74" s="12"/>
      <c r="H74" s="14"/>
      <c r="I74" s="99"/>
      <c r="J74" s="163"/>
      <c r="K74" s="7"/>
      <c r="L74" s="238"/>
      <c r="M74" s="10"/>
      <c r="N74" s="7"/>
      <c r="O74" s="191"/>
      <c r="P74" s="15"/>
      <c r="Q74" s="180"/>
      <c r="R74" s="114">
        <f>IF(C74="","",VLOOKUP(C74,データ!$A$2:$D$240,2,FALSE))</f>
      </c>
      <c r="S74" s="115">
        <f>IF(C74="","",VLOOKUP(C74,データ!$A$2:$D$240,3,FALSE))</f>
      </c>
      <c r="T74" s="116">
        <f>IF(C74="","",VLOOKUP(C74,データ!$A$2:$D$240,4,FALSE))</f>
      </c>
      <c r="U74" s="50"/>
      <c r="V74" s="55"/>
      <c r="W74" s="203">
        <f aca="true" t="shared" si="8" ref="W74:W137">IF(ISBLANK(U74),"",$W$7)</f>
      </c>
      <c r="X74" s="204">
        <f aca="true" t="shared" si="9" ref="X74:X137">W74&amp;H74</f>
      </c>
      <c r="Y74" s="55">
        <f aca="true" t="shared" si="10" ref="Y74:Y137">L74&amp;H74</f>
      </c>
      <c r="Z74" s="55">
        <f aca="true" t="shared" si="11" ref="Z74:Z137">J74&amp;H74</f>
      </c>
      <c r="AE74" s="207"/>
      <c r="AF74" s="208"/>
    </row>
    <row r="75" spans="1:32" ht="15.75">
      <c r="A75" s="19"/>
      <c r="B75" s="227">
        <v>67</v>
      </c>
      <c r="C75" s="44"/>
      <c r="D75" s="37"/>
      <c r="E75" s="11"/>
      <c r="F75" s="7"/>
      <c r="G75" s="12"/>
      <c r="H75" s="15"/>
      <c r="I75" s="7"/>
      <c r="J75" s="161"/>
      <c r="K75" s="7"/>
      <c r="L75" s="238"/>
      <c r="M75" s="10"/>
      <c r="N75" s="7"/>
      <c r="O75" s="191"/>
      <c r="P75" s="15"/>
      <c r="Q75" s="180"/>
      <c r="R75" s="108">
        <f>IF(C75="","",VLOOKUP(C75,データ!$A$2:$D$240,2,FALSE))</f>
      </c>
      <c r="S75" s="109">
        <f>IF(C75="","",VLOOKUP(C75,データ!$A$2:$D$240,3,FALSE))</f>
      </c>
      <c r="T75" s="110">
        <f>IF(C75="","",VLOOKUP(C75,データ!$A$2:$D$240,4,FALSE))</f>
      </c>
      <c r="U75" s="48"/>
      <c r="V75" s="55"/>
      <c r="W75" s="203">
        <f t="shared" si="8"/>
      </c>
      <c r="X75" s="204">
        <f t="shared" si="9"/>
      </c>
      <c r="Y75" s="55">
        <f t="shared" si="10"/>
      </c>
      <c r="Z75" s="55">
        <f t="shared" si="11"/>
      </c>
      <c r="AE75" s="207"/>
      <c r="AF75" s="208"/>
    </row>
    <row r="76" spans="1:32" ht="15.75">
      <c r="A76" s="19"/>
      <c r="B76" s="227">
        <v>68</v>
      </c>
      <c r="C76" s="44"/>
      <c r="D76" s="37"/>
      <c r="E76" s="11"/>
      <c r="F76" s="7"/>
      <c r="G76" s="12"/>
      <c r="H76" s="15"/>
      <c r="I76" s="7"/>
      <c r="J76" s="161"/>
      <c r="K76" s="7"/>
      <c r="L76" s="238"/>
      <c r="M76" s="10"/>
      <c r="N76" s="7"/>
      <c r="O76" s="191"/>
      <c r="P76" s="15"/>
      <c r="Q76" s="180"/>
      <c r="R76" s="108">
        <f>IF(C76="","",VLOOKUP(C76,データ!$A$2:$D$240,2,FALSE))</f>
      </c>
      <c r="S76" s="109">
        <f>IF(C76="","",VLOOKUP(C76,データ!$A$2:$D$240,3,FALSE))</f>
      </c>
      <c r="T76" s="110">
        <f>IF(C76="","",VLOOKUP(C76,データ!$A$2:$D$240,4,FALSE))</f>
      </c>
      <c r="U76" s="48"/>
      <c r="V76" s="55"/>
      <c r="W76" s="203">
        <f t="shared" si="8"/>
      </c>
      <c r="X76" s="204">
        <f t="shared" si="9"/>
      </c>
      <c r="Y76" s="55">
        <f t="shared" si="10"/>
      </c>
      <c r="Z76" s="55">
        <f t="shared" si="11"/>
      </c>
      <c r="AE76" s="207"/>
      <c r="AF76" s="208"/>
    </row>
    <row r="77" spans="1:32" ht="15.75">
      <c r="A77" s="19"/>
      <c r="B77" s="227">
        <v>69</v>
      </c>
      <c r="C77" s="44"/>
      <c r="D77" s="37"/>
      <c r="E77" s="11"/>
      <c r="F77" s="7"/>
      <c r="G77" s="12"/>
      <c r="H77" s="15"/>
      <c r="I77" s="7"/>
      <c r="J77" s="161"/>
      <c r="K77" s="7"/>
      <c r="L77" s="238"/>
      <c r="M77" s="10"/>
      <c r="N77" s="7"/>
      <c r="O77" s="191"/>
      <c r="P77" s="15"/>
      <c r="Q77" s="180"/>
      <c r="R77" s="108">
        <f>IF(C77="","",VLOOKUP(C77,データ!$A$2:$D$240,2,FALSE))</f>
      </c>
      <c r="S77" s="109">
        <f>IF(C77="","",VLOOKUP(C77,データ!$A$2:$D$240,3,FALSE))</f>
      </c>
      <c r="T77" s="110">
        <f>IF(C77="","",VLOOKUP(C77,データ!$A$2:$D$240,4,FALSE))</f>
      </c>
      <c r="U77" s="48"/>
      <c r="V77" s="55"/>
      <c r="W77" s="203">
        <f t="shared" si="8"/>
      </c>
      <c r="X77" s="204">
        <f t="shared" si="9"/>
      </c>
      <c r="Y77" s="55">
        <f t="shared" si="10"/>
      </c>
      <c r="Z77" s="55">
        <f t="shared" si="11"/>
      </c>
      <c r="AE77" s="207"/>
      <c r="AF77" s="208"/>
    </row>
    <row r="78" spans="1:32" ht="16.5" thickBot="1">
      <c r="A78" s="19"/>
      <c r="B78" s="229">
        <v>70</v>
      </c>
      <c r="C78" s="46"/>
      <c r="D78" s="39"/>
      <c r="E78" s="16"/>
      <c r="F78" s="8"/>
      <c r="G78" s="34"/>
      <c r="H78" s="17"/>
      <c r="I78" s="8"/>
      <c r="J78" s="164"/>
      <c r="K78" s="8"/>
      <c r="L78" s="240"/>
      <c r="M78" s="35"/>
      <c r="N78" s="8"/>
      <c r="O78" s="193"/>
      <c r="P78" s="17"/>
      <c r="Q78" s="183"/>
      <c r="R78" s="117">
        <f>IF(C78="","",VLOOKUP(C78,データ!$A$2:$D$240,2,FALSE))</f>
      </c>
      <c r="S78" s="118">
        <f>IF(C78="","",VLOOKUP(C78,データ!$A$2:$D$240,3,FALSE))</f>
      </c>
      <c r="T78" s="119">
        <f>IF(C78="","",VLOOKUP(C78,データ!$A$2:$D$240,4,FALSE))</f>
      </c>
      <c r="U78" s="51"/>
      <c r="V78" s="55"/>
      <c r="W78" s="203">
        <f t="shared" si="8"/>
      </c>
      <c r="X78" s="204">
        <f t="shared" si="9"/>
      </c>
      <c r="Y78" s="55">
        <f t="shared" si="10"/>
      </c>
      <c r="Z78" s="55">
        <f t="shared" si="11"/>
      </c>
      <c r="AE78" s="207"/>
      <c r="AF78" s="208"/>
    </row>
    <row r="79" spans="1:32" ht="15.75">
      <c r="A79" s="19"/>
      <c r="B79" s="227">
        <v>71</v>
      </c>
      <c r="C79" s="44"/>
      <c r="D79" s="37"/>
      <c r="E79" s="11"/>
      <c r="F79" s="7"/>
      <c r="G79" s="12"/>
      <c r="H79" s="7"/>
      <c r="I79" s="7"/>
      <c r="J79" s="161"/>
      <c r="K79" s="7"/>
      <c r="L79" s="238"/>
      <c r="M79" s="10"/>
      <c r="N79" s="7"/>
      <c r="O79" s="191"/>
      <c r="P79" s="15"/>
      <c r="Q79" s="180"/>
      <c r="R79" s="120">
        <f>IF(C79="","",VLOOKUP(C79,データ!$A$2:$D$240,2,FALSE))</f>
      </c>
      <c r="S79" s="121">
        <f>IF(C79="","",VLOOKUP(C79,データ!$A$2:$D$240,3,FALSE))</f>
      </c>
      <c r="T79" s="122">
        <f>IF(C79="","",VLOOKUP(C79,データ!$A$2:$D$240,4,FALSE))</f>
      </c>
      <c r="U79" s="52"/>
      <c r="V79" s="55"/>
      <c r="W79" s="203">
        <f t="shared" si="8"/>
      </c>
      <c r="X79" s="204">
        <f t="shared" si="9"/>
      </c>
      <c r="Y79" s="55">
        <f t="shared" si="10"/>
      </c>
      <c r="Z79" s="55">
        <f t="shared" si="11"/>
      </c>
      <c r="AE79" s="207"/>
      <c r="AF79" s="208"/>
    </row>
    <row r="80" spans="1:32" ht="15.75">
      <c r="A80" s="19"/>
      <c r="B80" s="227">
        <v>72</v>
      </c>
      <c r="C80" s="44"/>
      <c r="D80" s="37"/>
      <c r="E80" s="11"/>
      <c r="F80" s="7"/>
      <c r="G80" s="12"/>
      <c r="H80" s="7"/>
      <c r="I80" s="7"/>
      <c r="J80" s="161"/>
      <c r="K80" s="7"/>
      <c r="L80" s="238"/>
      <c r="M80" s="10"/>
      <c r="N80" s="7"/>
      <c r="O80" s="191"/>
      <c r="P80" s="15"/>
      <c r="Q80" s="180"/>
      <c r="R80" s="108">
        <f>IF(C80="","",VLOOKUP(C80,データ!$A$2:$D$240,2,FALSE))</f>
      </c>
      <c r="S80" s="109">
        <f>IF(C80="","",VLOOKUP(C80,データ!$A$2:$D$240,3,FALSE))</f>
      </c>
      <c r="T80" s="110">
        <f>IF(C80="","",VLOOKUP(C80,データ!$A$2:$D$240,4,FALSE))</f>
      </c>
      <c r="U80" s="48"/>
      <c r="V80" s="55"/>
      <c r="W80" s="203">
        <f t="shared" si="8"/>
      </c>
      <c r="X80" s="204">
        <f t="shared" si="9"/>
      </c>
      <c r="Y80" s="55">
        <f t="shared" si="10"/>
      </c>
      <c r="Z80" s="55">
        <f t="shared" si="11"/>
      </c>
      <c r="AE80" s="207"/>
      <c r="AF80" s="208"/>
    </row>
    <row r="81" spans="1:32" ht="15.75">
      <c r="A81" s="19"/>
      <c r="B81" s="227">
        <v>73</v>
      </c>
      <c r="C81" s="44"/>
      <c r="D81" s="37"/>
      <c r="E81" s="11"/>
      <c r="F81" s="7"/>
      <c r="G81" s="12"/>
      <c r="H81" s="7"/>
      <c r="I81" s="7"/>
      <c r="J81" s="161"/>
      <c r="K81" s="7"/>
      <c r="L81" s="238"/>
      <c r="M81" s="10"/>
      <c r="N81" s="7"/>
      <c r="O81" s="191"/>
      <c r="P81" s="15"/>
      <c r="Q81" s="180"/>
      <c r="R81" s="108">
        <f>IF(C81="","",VLOOKUP(C81,データ!$A$2:$D$240,2,FALSE))</f>
      </c>
      <c r="S81" s="109">
        <f>IF(C81="","",VLOOKUP(C81,データ!$A$2:$D$240,3,FALSE))</f>
      </c>
      <c r="T81" s="110">
        <f>IF(C81="","",VLOOKUP(C81,データ!$A$2:$D$240,4,FALSE))</f>
      </c>
      <c r="U81" s="48"/>
      <c r="V81" s="55"/>
      <c r="W81" s="203">
        <f t="shared" si="8"/>
      </c>
      <c r="X81" s="204">
        <f t="shared" si="9"/>
      </c>
      <c r="Y81" s="55">
        <f t="shared" si="10"/>
      </c>
      <c r="Z81" s="55">
        <f t="shared" si="11"/>
      </c>
      <c r="AE81" s="207"/>
      <c r="AF81" s="208"/>
    </row>
    <row r="82" spans="1:32" ht="15.75">
      <c r="A82" s="19"/>
      <c r="B82" s="227">
        <v>74</v>
      </c>
      <c r="C82" s="44"/>
      <c r="D82" s="37"/>
      <c r="E82" s="11"/>
      <c r="F82" s="7"/>
      <c r="G82" s="12"/>
      <c r="H82" s="7"/>
      <c r="I82" s="7"/>
      <c r="J82" s="161"/>
      <c r="K82" s="7"/>
      <c r="L82" s="238"/>
      <c r="M82" s="10"/>
      <c r="N82" s="7"/>
      <c r="O82" s="191"/>
      <c r="P82" s="15"/>
      <c r="Q82" s="180"/>
      <c r="R82" s="108">
        <f>IF(C82="","",VLOOKUP(C82,データ!$A$2:$D$240,2,FALSE))</f>
      </c>
      <c r="S82" s="109">
        <f>IF(C82="","",VLOOKUP(C82,データ!$A$2:$D$240,3,FALSE))</f>
      </c>
      <c r="T82" s="110">
        <f>IF(C82="","",VLOOKUP(C82,データ!$A$2:$D$240,4,FALSE))</f>
      </c>
      <c r="U82" s="48"/>
      <c r="V82" s="55"/>
      <c r="W82" s="203">
        <f t="shared" si="8"/>
      </c>
      <c r="X82" s="204">
        <f t="shared" si="9"/>
      </c>
      <c r="Y82" s="55">
        <f t="shared" si="10"/>
      </c>
      <c r="Z82" s="55">
        <f t="shared" si="11"/>
      </c>
      <c r="AE82" s="207"/>
      <c r="AF82" s="208"/>
    </row>
    <row r="83" spans="1:32" ht="15.75">
      <c r="A83" s="19"/>
      <c r="B83" s="228">
        <v>75</v>
      </c>
      <c r="C83" s="45"/>
      <c r="D83" s="38"/>
      <c r="E83" s="31"/>
      <c r="F83" s="9"/>
      <c r="G83" s="32"/>
      <c r="H83" s="13"/>
      <c r="I83" s="13"/>
      <c r="J83" s="162"/>
      <c r="K83" s="9"/>
      <c r="L83" s="239"/>
      <c r="M83" s="33"/>
      <c r="N83" s="9"/>
      <c r="O83" s="194"/>
      <c r="P83" s="184"/>
      <c r="Q83" s="185"/>
      <c r="R83" s="123">
        <f>IF(C83="","",VLOOKUP(C83,データ!$A$2:$D$240,2,FALSE))</f>
      </c>
      <c r="S83" s="124">
        <f>IF(C83="","",VLOOKUP(C83,データ!$A$2:$D$240,3,FALSE))</f>
      </c>
      <c r="T83" s="125">
        <f>IF(C83="","",VLOOKUP(C83,データ!$A$2:$D$240,4,FALSE))</f>
      </c>
      <c r="U83" s="49"/>
      <c r="V83" s="55"/>
      <c r="W83" s="203">
        <f t="shared" si="8"/>
      </c>
      <c r="X83" s="204">
        <f t="shared" si="9"/>
      </c>
      <c r="Y83" s="55">
        <f t="shared" si="10"/>
      </c>
      <c r="Z83" s="55">
        <f t="shared" si="11"/>
      </c>
      <c r="AE83" s="207"/>
      <c r="AF83" s="208"/>
    </row>
    <row r="84" spans="1:32" ht="15.75">
      <c r="A84" s="19"/>
      <c r="B84" s="227">
        <v>76</v>
      </c>
      <c r="C84" s="44"/>
      <c r="D84" s="37"/>
      <c r="E84" s="11"/>
      <c r="F84" s="7"/>
      <c r="G84" s="12"/>
      <c r="H84" s="14"/>
      <c r="I84" s="99"/>
      <c r="J84" s="163"/>
      <c r="K84" s="7"/>
      <c r="L84" s="238"/>
      <c r="M84" s="10"/>
      <c r="N84" s="7"/>
      <c r="O84" s="195"/>
      <c r="P84" s="14"/>
      <c r="Q84" s="189"/>
      <c r="R84" s="114">
        <f>IF(C84="","",VLOOKUP(C84,データ!$A$2:$D$240,2,FALSE))</f>
      </c>
      <c r="S84" s="115">
        <f>IF(C84="","",VLOOKUP(C84,データ!$A$2:$D$240,3,FALSE))</f>
      </c>
      <c r="T84" s="116">
        <f>IF(C84="","",VLOOKUP(C84,データ!$A$2:$D$240,4,FALSE))</f>
      </c>
      <c r="U84" s="50"/>
      <c r="V84" s="55"/>
      <c r="W84" s="203">
        <f t="shared" si="8"/>
      </c>
      <c r="X84" s="204">
        <f t="shared" si="9"/>
      </c>
      <c r="Y84" s="55">
        <f t="shared" si="10"/>
      </c>
      <c r="Z84" s="55">
        <f t="shared" si="11"/>
      </c>
      <c r="AE84" s="207"/>
      <c r="AF84" s="208"/>
    </row>
    <row r="85" spans="1:32" ht="15.75">
      <c r="A85" s="19"/>
      <c r="B85" s="227">
        <v>77</v>
      </c>
      <c r="C85" s="44"/>
      <c r="D85" s="37"/>
      <c r="E85" s="11"/>
      <c r="F85" s="7"/>
      <c r="G85" s="12"/>
      <c r="H85" s="15"/>
      <c r="I85" s="7"/>
      <c r="J85" s="161"/>
      <c r="K85" s="7"/>
      <c r="L85" s="238"/>
      <c r="M85" s="10"/>
      <c r="N85" s="7"/>
      <c r="O85" s="191"/>
      <c r="P85" s="15"/>
      <c r="Q85" s="180"/>
      <c r="R85" s="108">
        <f>IF(C85="","",VLOOKUP(C85,データ!$A$2:$D$240,2,FALSE))</f>
      </c>
      <c r="S85" s="109">
        <f>IF(C85="","",VLOOKUP(C85,データ!$A$2:$D$240,3,FALSE))</f>
      </c>
      <c r="T85" s="110">
        <f>IF(C85="","",VLOOKUP(C85,データ!$A$2:$D$240,4,FALSE))</f>
      </c>
      <c r="U85" s="48"/>
      <c r="V85" s="55"/>
      <c r="W85" s="203">
        <f t="shared" si="8"/>
      </c>
      <c r="X85" s="204">
        <f t="shared" si="9"/>
      </c>
      <c r="Y85" s="55">
        <f t="shared" si="10"/>
      </c>
      <c r="Z85" s="55">
        <f t="shared" si="11"/>
      </c>
      <c r="AE85" s="207"/>
      <c r="AF85" s="208"/>
    </row>
    <row r="86" spans="1:32" ht="15.75">
      <c r="A86" s="19"/>
      <c r="B86" s="227">
        <v>78</v>
      </c>
      <c r="C86" s="44"/>
      <c r="D86" s="37"/>
      <c r="E86" s="11"/>
      <c r="F86" s="7"/>
      <c r="G86" s="12"/>
      <c r="H86" s="15"/>
      <c r="I86" s="7"/>
      <c r="J86" s="161"/>
      <c r="K86" s="7"/>
      <c r="L86" s="238"/>
      <c r="M86" s="10"/>
      <c r="N86" s="7"/>
      <c r="O86" s="191"/>
      <c r="P86" s="15"/>
      <c r="Q86" s="180"/>
      <c r="R86" s="108">
        <f>IF(C86="","",VLOOKUP(C86,データ!$A$2:$D$240,2,FALSE))</f>
      </c>
      <c r="S86" s="109">
        <f>IF(C86="","",VLOOKUP(C86,データ!$A$2:$D$240,3,FALSE))</f>
      </c>
      <c r="T86" s="110">
        <f>IF(C86="","",VLOOKUP(C86,データ!$A$2:$D$240,4,FALSE))</f>
      </c>
      <c r="U86" s="48"/>
      <c r="V86" s="55"/>
      <c r="W86" s="203">
        <f t="shared" si="8"/>
      </c>
      <c r="X86" s="204">
        <f t="shared" si="9"/>
      </c>
      <c r="Y86" s="55">
        <f t="shared" si="10"/>
      </c>
      <c r="Z86" s="55">
        <f t="shared" si="11"/>
      </c>
      <c r="AE86" s="207"/>
      <c r="AF86" s="208"/>
    </row>
    <row r="87" spans="1:32" ht="15.75">
      <c r="A87" s="19"/>
      <c r="B87" s="227">
        <v>79</v>
      </c>
      <c r="C87" s="44"/>
      <c r="D87" s="37"/>
      <c r="E87" s="11"/>
      <c r="F87" s="7"/>
      <c r="G87" s="12"/>
      <c r="H87" s="15"/>
      <c r="I87" s="7"/>
      <c r="J87" s="161"/>
      <c r="K87" s="7"/>
      <c r="L87" s="238"/>
      <c r="M87" s="10"/>
      <c r="N87" s="7"/>
      <c r="O87" s="191"/>
      <c r="P87" s="15"/>
      <c r="Q87" s="180"/>
      <c r="R87" s="108">
        <f>IF(C87="","",VLOOKUP(C87,データ!$A$2:$D$240,2,FALSE))</f>
      </c>
      <c r="S87" s="109">
        <f>IF(C87="","",VLOOKUP(C87,データ!$A$2:$D$240,3,FALSE))</f>
      </c>
      <c r="T87" s="110">
        <f>IF(C87="","",VLOOKUP(C87,データ!$A$2:$D$240,4,FALSE))</f>
      </c>
      <c r="U87" s="48"/>
      <c r="V87" s="55"/>
      <c r="W87" s="203">
        <f t="shared" si="8"/>
      </c>
      <c r="X87" s="204">
        <f t="shared" si="9"/>
      </c>
      <c r="Y87" s="55">
        <f t="shared" si="10"/>
      </c>
      <c r="Z87" s="55">
        <f t="shared" si="11"/>
      </c>
      <c r="AE87" s="207"/>
      <c r="AF87" s="208"/>
    </row>
    <row r="88" spans="1:32" ht="16.5" thickBot="1">
      <c r="A88" s="19"/>
      <c r="B88" s="229">
        <v>80</v>
      </c>
      <c r="C88" s="46"/>
      <c r="D88" s="39"/>
      <c r="E88" s="16"/>
      <c r="F88" s="8"/>
      <c r="G88" s="34"/>
      <c r="H88" s="17"/>
      <c r="I88" s="8"/>
      <c r="J88" s="164"/>
      <c r="K88" s="8"/>
      <c r="L88" s="240"/>
      <c r="M88" s="35"/>
      <c r="N88" s="8"/>
      <c r="O88" s="193"/>
      <c r="P88" s="17"/>
      <c r="Q88" s="183"/>
      <c r="R88" s="117">
        <f>IF(C88="","",VLOOKUP(C88,データ!$A$2:$D$240,2,FALSE))</f>
      </c>
      <c r="S88" s="118">
        <f>IF(C88="","",VLOOKUP(C88,データ!$A$2:$D$240,3,FALSE))</f>
      </c>
      <c r="T88" s="119">
        <f>IF(C88="","",VLOOKUP(C88,データ!$A$2:$D$240,4,FALSE))</f>
      </c>
      <c r="U88" s="51"/>
      <c r="V88" s="55"/>
      <c r="W88" s="203">
        <f t="shared" si="8"/>
      </c>
      <c r="X88" s="204">
        <f t="shared" si="9"/>
      </c>
      <c r="Y88" s="55">
        <f t="shared" si="10"/>
      </c>
      <c r="Z88" s="55">
        <f t="shared" si="11"/>
      </c>
      <c r="AE88" s="207"/>
      <c r="AF88" s="208"/>
    </row>
    <row r="89" spans="1:32" ht="15.75">
      <c r="A89" s="19"/>
      <c r="B89" s="227">
        <v>81</v>
      </c>
      <c r="C89" s="44"/>
      <c r="D89" s="37"/>
      <c r="E89" s="11"/>
      <c r="F89" s="7"/>
      <c r="G89" s="12"/>
      <c r="H89" s="7"/>
      <c r="I89" s="7"/>
      <c r="J89" s="161"/>
      <c r="K89" s="7"/>
      <c r="L89" s="238"/>
      <c r="M89" s="10"/>
      <c r="N89" s="7"/>
      <c r="O89" s="191"/>
      <c r="P89" s="15"/>
      <c r="Q89" s="180"/>
      <c r="R89" s="120">
        <f>IF(C89="","",VLOOKUP(C89,データ!$A$2:$D$240,2,FALSE))</f>
      </c>
      <c r="S89" s="121">
        <f>IF(C89="","",VLOOKUP(C89,データ!$A$2:$D$240,3,FALSE))</f>
      </c>
      <c r="T89" s="122">
        <f>IF(C89="","",VLOOKUP(C89,データ!$A$2:$D$240,4,FALSE))</f>
      </c>
      <c r="U89" s="52"/>
      <c r="V89" s="55"/>
      <c r="W89" s="203">
        <f t="shared" si="8"/>
      </c>
      <c r="X89" s="204">
        <f t="shared" si="9"/>
      </c>
      <c r="Y89" s="55">
        <f t="shared" si="10"/>
      </c>
      <c r="Z89" s="55">
        <f t="shared" si="11"/>
      </c>
      <c r="AE89" s="207"/>
      <c r="AF89" s="208"/>
    </row>
    <row r="90" spans="1:32" ht="15.75">
      <c r="A90" s="19"/>
      <c r="B90" s="227">
        <v>82</v>
      </c>
      <c r="C90" s="44"/>
      <c r="D90" s="37"/>
      <c r="E90" s="11"/>
      <c r="F90" s="7"/>
      <c r="G90" s="12"/>
      <c r="H90" s="7"/>
      <c r="I90" s="7"/>
      <c r="J90" s="161"/>
      <c r="K90" s="7"/>
      <c r="L90" s="238"/>
      <c r="M90" s="10"/>
      <c r="N90" s="7"/>
      <c r="O90" s="191"/>
      <c r="P90" s="15"/>
      <c r="Q90" s="180"/>
      <c r="R90" s="108">
        <f>IF(C90="","",VLOOKUP(C90,データ!$A$2:$D$240,2,FALSE))</f>
      </c>
      <c r="S90" s="109">
        <f>IF(C90="","",VLOOKUP(C90,データ!$A$2:$D$240,3,FALSE))</f>
      </c>
      <c r="T90" s="110">
        <f>IF(C90="","",VLOOKUP(C90,データ!$A$2:$D$240,4,FALSE))</f>
      </c>
      <c r="U90" s="48"/>
      <c r="V90" s="55"/>
      <c r="W90" s="203">
        <f t="shared" si="8"/>
      </c>
      <c r="X90" s="204">
        <f t="shared" si="9"/>
      </c>
      <c r="Y90" s="55">
        <f t="shared" si="10"/>
      </c>
      <c r="Z90" s="55">
        <f t="shared" si="11"/>
      </c>
      <c r="AE90" s="207"/>
      <c r="AF90" s="208"/>
    </row>
    <row r="91" spans="1:32" ht="15.75">
      <c r="A91" s="19"/>
      <c r="B91" s="227">
        <v>83</v>
      </c>
      <c r="C91" s="44"/>
      <c r="D91" s="37"/>
      <c r="E91" s="11"/>
      <c r="F91" s="7"/>
      <c r="G91" s="12"/>
      <c r="H91" s="7"/>
      <c r="I91" s="7"/>
      <c r="J91" s="161"/>
      <c r="K91" s="7"/>
      <c r="L91" s="238"/>
      <c r="M91" s="10"/>
      <c r="N91" s="7"/>
      <c r="O91" s="191"/>
      <c r="P91" s="15"/>
      <c r="Q91" s="180"/>
      <c r="R91" s="108">
        <f>IF(C91="","",VLOOKUP(C91,データ!$A$2:$D$240,2,FALSE))</f>
      </c>
      <c r="S91" s="109">
        <f>IF(C91="","",VLOOKUP(C91,データ!$A$2:$D$240,3,FALSE))</f>
      </c>
      <c r="T91" s="110">
        <f>IF(C91="","",VLOOKUP(C91,データ!$A$2:$D$240,4,FALSE))</f>
      </c>
      <c r="U91" s="48"/>
      <c r="V91" s="55"/>
      <c r="W91" s="203">
        <f t="shared" si="8"/>
      </c>
      <c r="X91" s="204">
        <f t="shared" si="9"/>
      </c>
      <c r="Y91" s="55">
        <f t="shared" si="10"/>
      </c>
      <c r="Z91" s="55">
        <f t="shared" si="11"/>
      </c>
      <c r="AE91" s="207"/>
      <c r="AF91" s="208"/>
    </row>
    <row r="92" spans="1:32" ht="15.75">
      <c r="A92" s="19"/>
      <c r="B92" s="227">
        <v>84</v>
      </c>
      <c r="C92" s="44"/>
      <c r="D92" s="37"/>
      <c r="E92" s="11"/>
      <c r="F92" s="7"/>
      <c r="G92" s="12"/>
      <c r="H92" s="7"/>
      <c r="I92" s="7"/>
      <c r="J92" s="161"/>
      <c r="K92" s="7"/>
      <c r="L92" s="238"/>
      <c r="M92" s="10"/>
      <c r="N92" s="7"/>
      <c r="O92" s="191"/>
      <c r="P92" s="15"/>
      <c r="Q92" s="180"/>
      <c r="R92" s="108">
        <f>IF(C92="","",VLOOKUP(C92,データ!$A$2:$D$240,2,FALSE))</f>
      </c>
      <c r="S92" s="109">
        <f>IF(C92="","",VLOOKUP(C92,データ!$A$2:$D$240,3,FALSE))</f>
      </c>
      <c r="T92" s="110">
        <f>IF(C92="","",VLOOKUP(C92,データ!$A$2:$D$240,4,FALSE))</f>
      </c>
      <c r="U92" s="48"/>
      <c r="V92" s="55"/>
      <c r="W92" s="203">
        <f t="shared" si="8"/>
      </c>
      <c r="X92" s="204">
        <f t="shared" si="9"/>
      </c>
      <c r="Y92" s="55">
        <f t="shared" si="10"/>
      </c>
      <c r="Z92" s="55">
        <f t="shared" si="11"/>
      </c>
      <c r="AE92" s="207"/>
      <c r="AF92" s="208"/>
    </row>
    <row r="93" spans="1:32" ht="15.75">
      <c r="A93" s="19"/>
      <c r="B93" s="228">
        <v>85</v>
      </c>
      <c r="C93" s="45"/>
      <c r="D93" s="38"/>
      <c r="E93" s="31"/>
      <c r="F93" s="9"/>
      <c r="G93" s="32"/>
      <c r="H93" s="13"/>
      <c r="I93" s="13"/>
      <c r="J93" s="162"/>
      <c r="K93" s="9"/>
      <c r="L93" s="239"/>
      <c r="M93" s="33"/>
      <c r="N93" s="9"/>
      <c r="O93" s="192"/>
      <c r="P93" s="181"/>
      <c r="Q93" s="182"/>
      <c r="R93" s="111">
        <f>IF(C93="","",VLOOKUP(C93,データ!$A$2:$D$240,2,FALSE))</f>
      </c>
      <c r="S93" s="112">
        <f>IF(C93="","",VLOOKUP(C93,データ!$A$2:$D$240,3,FALSE))</f>
      </c>
      <c r="T93" s="113">
        <f>IF(C93="","",VLOOKUP(C93,データ!$A$2:$D$240,4,FALSE))</f>
      </c>
      <c r="U93" s="49"/>
      <c r="V93" s="55"/>
      <c r="W93" s="203">
        <f t="shared" si="8"/>
      </c>
      <c r="X93" s="204">
        <f t="shared" si="9"/>
      </c>
      <c r="Y93" s="55">
        <f t="shared" si="10"/>
      </c>
      <c r="Z93" s="55">
        <f t="shared" si="11"/>
      </c>
      <c r="AE93" s="207"/>
      <c r="AF93" s="208"/>
    </row>
    <row r="94" spans="1:32" ht="15.75">
      <c r="A94" s="19"/>
      <c r="B94" s="227">
        <v>86</v>
      </c>
      <c r="C94" s="44"/>
      <c r="D94" s="37"/>
      <c r="E94" s="11"/>
      <c r="F94" s="7"/>
      <c r="G94" s="12"/>
      <c r="H94" s="14"/>
      <c r="I94" s="99"/>
      <c r="J94" s="163"/>
      <c r="K94" s="7"/>
      <c r="L94" s="238"/>
      <c r="M94" s="10"/>
      <c r="N94" s="7"/>
      <c r="O94" s="191"/>
      <c r="P94" s="15"/>
      <c r="Q94" s="180"/>
      <c r="R94" s="126">
        <f>IF(C94="","",VLOOKUP(C94,データ!$A$2:$D$240,2,FALSE))</f>
      </c>
      <c r="S94" s="127">
        <f>IF(C94="","",VLOOKUP(C94,データ!$A$2:$D$240,3,FALSE))</f>
      </c>
      <c r="T94" s="128">
        <f>IF(C94="","",VLOOKUP(C94,データ!$A$2:$D$240,4,FALSE))</f>
      </c>
      <c r="U94" s="50"/>
      <c r="V94" s="55"/>
      <c r="W94" s="203">
        <f t="shared" si="8"/>
      </c>
      <c r="X94" s="204">
        <f t="shared" si="9"/>
      </c>
      <c r="Y94" s="55">
        <f t="shared" si="10"/>
      </c>
      <c r="Z94" s="55">
        <f t="shared" si="11"/>
      </c>
      <c r="AE94" s="207"/>
      <c r="AF94" s="208"/>
    </row>
    <row r="95" spans="1:32" ht="15.75">
      <c r="A95" s="19"/>
      <c r="B95" s="227">
        <v>87</v>
      </c>
      <c r="C95" s="44"/>
      <c r="D95" s="37"/>
      <c r="E95" s="11"/>
      <c r="F95" s="7"/>
      <c r="G95" s="12"/>
      <c r="H95" s="15"/>
      <c r="I95" s="7"/>
      <c r="J95" s="161"/>
      <c r="K95" s="7"/>
      <c r="L95" s="238"/>
      <c r="M95" s="10"/>
      <c r="N95" s="7"/>
      <c r="O95" s="191"/>
      <c r="P95" s="15"/>
      <c r="Q95" s="180"/>
      <c r="R95" s="108">
        <f>IF(C95="","",VLOOKUP(C95,データ!$A$2:$D$240,2,FALSE))</f>
      </c>
      <c r="S95" s="109">
        <f>IF(C95="","",VLOOKUP(C95,データ!$A$2:$D$240,3,FALSE))</f>
      </c>
      <c r="T95" s="110">
        <f>IF(C95="","",VLOOKUP(C95,データ!$A$2:$D$240,4,FALSE))</f>
      </c>
      <c r="U95" s="48"/>
      <c r="V95" s="55"/>
      <c r="W95" s="203">
        <f t="shared" si="8"/>
      </c>
      <c r="X95" s="204">
        <f t="shared" si="9"/>
      </c>
      <c r="Y95" s="55">
        <f t="shared" si="10"/>
      </c>
      <c r="Z95" s="55">
        <f t="shared" si="11"/>
      </c>
      <c r="AE95" s="207"/>
      <c r="AF95" s="208"/>
    </row>
    <row r="96" spans="1:32" ht="15.75">
      <c r="A96" s="19"/>
      <c r="B96" s="227">
        <v>88</v>
      </c>
      <c r="C96" s="44"/>
      <c r="D96" s="37"/>
      <c r="E96" s="11"/>
      <c r="F96" s="7"/>
      <c r="G96" s="12"/>
      <c r="H96" s="15"/>
      <c r="I96" s="7"/>
      <c r="J96" s="161"/>
      <c r="K96" s="7"/>
      <c r="L96" s="238"/>
      <c r="M96" s="10"/>
      <c r="N96" s="7"/>
      <c r="O96" s="191"/>
      <c r="P96" s="15"/>
      <c r="Q96" s="180"/>
      <c r="R96" s="108">
        <f>IF(C96="","",VLOOKUP(C96,データ!$A$2:$D$240,2,FALSE))</f>
      </c>
      <c r="S96" s="109">
        <f>IF(C96="","",VLOOKUP(C96,データ!$A$2:$D$240,3,FALSE))</f>
      </c>
      <c r="T96" s="110">
        <f>IF(C96="","",VLOOKUP(C96,データ!$A$2:$D$240,4,FALSE))</f>
      </c>
      <c r="U96" s="48"/>
      <c r="V96" s="55"/>
      <c r="W96" s="203">
        <f t="shared" si="8"/>
      </c>
      <c r="X96" s="204">
        <f t="shared" si="9"/>
      </c>
      <c r="Y96" s="55">
        <f t="shared" si="10"/>
      </c>
      <c r="Z96" s="55">
        <f t="shared" si="11"/>
      </c>
      <c r="AE96" s="207"/>
      <c r="AF96" s="208"/>
    </row>
    <row r="97" spans="1:32" ht="15.75">
      <c r="A97" s="19"/>
      <c r="B97" s="227">
        <v>89</v>
      </c>
      <c r="C97" s="44"/>
      <c r="D97" s="37"/>
      <c r="E97" s="11"/>
      <c r="F97" s="7"/>
      <c r="G97" s="12"/>
      <c r="H97" s="15"/>
      <c r="I97" s="7"/>
      <c r="J97" s="161"/>
      <c r="K97" s="7"/>
      <c r="L97" s="238"/>
      <c r="M97" s="10"/>
      <c r="N97" s="7"/>
      <c r="O97" s="191"/>
      <c r="P97" s="15"/>
      <c r="Q97" s="180"/>
      <c r="R97" s="108">
        <f>IF(C97="","",VLOOKUP(C97,データ!$A$2:$D$240,2,FALSE))</f>
      </c>
      <c r="S97" s="109">
        <f>IF(C97="","",VLOOKUP(C97,データ!$A$2:$D$240,3,FALSE))</f>
      </c>
      <c r="T97" s="110">
        <f>IF(C97="","",VLOOKUP(C97,データ!$A$2:$D$240,4,FALSE))</f>
      </c>
      <c r="U97" s="48"/>
      <c r="V97" s="55"/>
      <c r="W97" s="203">
        <f t="shared" si="8"/>
      </c>
      <c r="X97" s="204">
        <f t="shared" si="9"/>
      </c>
      <c r="Y97" s="55">
        <f t="shared" si="10"/>
      </c>
      <c r="Z97" s="55">
        <f t="shared" si="11"/>
      </c>
      <c r="AE97" s="207"/>
      <c r="AF97" s="208"/>
    </row>
    <row r="98" spans="1:32" ht="16.5" thickBot="1">
      <c r="A98" s="19"/>
      <c r="B98" s="229">
        <v>90</v>
      </c>
      <c r="C98" s="46"/>
      <c r="D98" s="39"/>
      <c r="E98" s="16"/>
      <c r="F98" s="8"/>
      <c r="G98" s="34"/>
      <c r="H98" s="17"/>
      <c r="I98" s="8"/>
      <c r="J98" s="164"/>
      <c r="K98" s="8"/>
      <c r="L98" s="240"/>
      <c r="M98" s="35"/>
      <c r="N98" s="8"/>
      <c r="O98" s="193"/>
      <c r="P98" s="17"/>
      <c r="Q98" s="183"/>
      <c r="R98" s="117">
        <f>IF(C98="","",VLOOKUP(C98,データ!$A$2:$D$240,2,FALSE))</f>
      </c>
      <c r="S98" s="118">
        <f>IF(C98="","",VLOOKUP(C98,データ!$A$2:$D$240,3,FALSE))</f>
      </c>
      <c r="T98" s="119">
        <f>IF(C98="","",VLOOKUP(C98,データ!$A$2:$D$240,4,FALSE))</f>
      </c>
      <c r="U98" s="51"/>
      <c r="V98" s="55"/>
      <c r="W98" s="203">
        <f t="shared" si="8"/>
      </c>
      <c r="X98" s="204">
        <f t="shared" si="9"/>
      </c>
      <c r="Y98" s="55">
        <f t="shared" si="10"/>
      </c>
      <c r="Z98" s="55">
        <f t="shared" si="11"/>
      </c>
      <c r="AE98" s="207"/>
      <c r="AF98" s="208"/>
    </row>
    <row r="99" spans="1:32" ht="15.75">
      <c r="A99" s="19"/>
      <c r="B99" s="227">
        <v>91</v>
      </c>
      <c r="C99" s="44"/>
      <c r="D99" s="37"/>
      <c r="E99" s="11"/>
      <c r="F99" s="7"/>
      <c r="G99" s="12"/>
      <c r="H99" s="7"/>
      <c r="I99" s="7"/>
      <c r="J99" s="161"/>
      <c r="K99" s="7"/>
      <c r="L99" s="238"/>
      <c r="M99" s="10"/>
      <c r="N99" s="7"/>
      <c r="O99" s="191"/>
      <c r="P99" s="15"/>
      <c r="Q99" s="180"/>
      <c r="R99" s="120">
        <f>IF(C99="","",VLOOKUP(C99,データ!$A$2:$D$240,2,FALSE))</f>
      </c>
      <c r="S99" s="121">
        <f>IF(C99="","",VLOOKUP(C99,データ!$A$2:$D$240,3,FALSE))</f>
      </c>
      <c r="T99" s="122">
        <f>IF(C99="","",VLOOKUP(C99,データ!$A$2:$D$240,4,FALSE))</f>
      </c>
      <c r="U99" s="52"/>
      <c r="V99" s="55"/>
      <c r="W99" s="203">
        <f t="shared" si="8"/>
      </c>
      <c r="X99" s="204">
        <f t="shared" si="9"/>
      </c>
      <c r="Y99" s="55">
        <f t="shared" si="10"/>
      </c>
      <c r="Z99" s="55">
        <f t="shared" si="11"/>
      </c>
      <c r="AE99" s="207"/>
      <c r="AF99" s="208"/>
    </row>
    <row r="100" spans="1:32" ht="15.75">
      <c r="A100" s="19"/>
      <c r="B100" s="227">
        <v>92</v>
      </c>
      <c r="C100" s="44"/>
      <c r="D100" s="37"/>
      <c r="E100" s="11"/>
      <c r="F100" s="7"/>
      <c r="G100" s="12"/>
      <c r="H100" s="7"/>
      <c r="I100" s="7"/>
      <c r="J100" s="161"/>
      <c r="K100" s="7"/>
      <c r="L100" s="238"/>
      <c r="M100" s="10"/>
      <c r="N100" s="7"/>
      <c r="O100" s="191"/>
      <c r="P100" s="15"/>
      <c r="Q100" s="180"/>
      <c r="R100" s="108">
        <f>IF(C100="","",VLOOKUP(C100,データ!$A$2:$D$240,2,FALSE))</f>
      </c>
      <c r="S100" s="109">
        <f>IF(C100="","",VLOOKUP(C100,データ!$A$2:$D$240,3,FALSE))</f>
      </c>
      <c r="T100" s="110">
        <f>IF(C100="","",VLOOKUP(C100,データ!$A$2:$D$240,4,FALSE))</f>
      </c>
      <c r="U100" s="48"/>
      <c r="V100" s="55"/>
      <c r="W100" s="203">
        <f t="shared" si="8"/>
      </c>
      <c r="X100" s="204">
        <f t="shared" si="9"/>
      </c>
      <c r="Y100" s="55">
        <f t="shared" si="10"/>
      </c>
      <c r="Z100" s="55">
        <f t="shared" si="11"/>
      </c>
      <c r="AE100" s="207"/>
      <c r="AF100" s="208"/>
    </row>
    <row r="101" spans="1:32" ht="15.75">
      <c r="A101" s="19"/>
      <c r="B101" s="227">
        <v>93</v>
      </c>
      <c r="C101" s="44"/>
      <c r="D101" s="37"/>
      <c r="E101" s="11"/>
      <c r="F101" s="7"/>
      <c r="G101" s="12"/>
      <c r="H101" s="7"/>
      <c r="I101" s="7"/>
      <c r="J101" s="161"/>
      <c r="K101" s="7"/>
      <c r="L101" s="238"/>
      <c r="M101" s="10"/>
      <c r="N101" s="7"/>
      <c r="O101" s="191"/>
      <c r="P101" s="15"/>
      <c r="Q101" s="180"/>
      <c r="R101" s="108">
        <f>IF(C101="","",VLOOKUP(C101,データ!$A$2:$D$240,2,FALSE))</f>
      </c>
      <c r="S101" s="109">
        <f>IF(C101="","",VLOOKUP(C101,データ!$A$2:$D$240,3,FALSE))</f>
      </c>
      <c r="T101" s="110">
        <f>IF(C101="","",VLOOKUP(C101,データ!$A$2:$D$240,4,FALSE))</f>
      </c>
      <c r="U101" s="48"/>
      <c r="V101" s="55"/>
      <c r="W101" s="203">
        <f t="shared" si="8"/>
      </c>
      <c r="X101" s="204">
        <f t="shared" si="9"/>
      </c>
      <c r="Y101" s="55">
        <f t="shared" si="10"/>
      </c>
      <c r="Z101" s="55">
        <f t="shared" si="11"/>
      </c>
      <c r="AE101" s="207"/>
      <c r="AF101" s="208"/>
    </row>
    <row r="102" spans="1:32" ht="15.75">
      <c r="A102" s="19"/>
      <c r="B102" s="227">
        <v>94</v>
      </c>
      <c r="C102" s="44"/>
      <c r="D102" s="37"/>
      <c r="E102" s="11"/>
      <c r="F102" s="7"/>
      <c r="G102" s="12"/>
      <c r="H102" s="7"/>
      <c r="I102" s="7"/>
      <c r="J102" s="161"/>
      <c r="K102" s="7"/>
      <c r="L102" s="238"/>
      <c r="M102" s="10"/>
      <c r="N102" s="7"/>
      <c r="O102" s="191"/>
      <c r="P102" s="15"/>
      <c r="Q102" s="180"/>
      <c r="R102" s="108">
        <f>IF(C102="","",VLOOKUP(C102,データ!$A$2:$D$240,2,FALSE))</f>
      </c>
      <c r="S102" s="109">
        <f>IF(C102="","",VLOOKUP(C102,データ!$A$2:$D$240,3,FALSE))</f>
      </c>
      <c r="T102" s="110">
        <f>IF(C102="","",VLOOKUP(C102,データ!$A$2:$D$240,4,FALSE))</f>
      </c>
      <c r="U102" s="48"/>
      <c r="V102" s="55"/>
      <c r="W102" s="203">
        <f t="shared" si="8"/>
      </c>
      <c r="X102" s="204">
        <f t="shared" si="9"/>
      </c>
      <c r="Y102" s="55">
        <f t="shared" si="10"/>
      </c>
      <c r="Z102" s="55">
        <f t="shared" si="11"/>
      </c>
      <c r="AE102" s="207"/>
      <c r="AF102" s="208"/>
    </row>
    <row r="103" spans="1:32" ht="15.75">
      <c r="A103" s="19"/>
      <c r="B103" s="228">
        <v>95</v>
      </c>
      <c r="C103" s="45"/>
      <c r="D103" s="38"/>
      <c r="E103" s="31"/>
      <c r="F103" s="9"/>
      <c r="G103" s="32"/>
      <c r="H103" s="13"/>
      <c r="I103" s="13"/>
      <c r="J103" s="162"/>
      <c r="K103" s="9"/>
      <c r="L103" s="239"/>
      <c r="M103" s="33"/>
      <c r="N103" s="9"/>
      <c r="O103" s="192"/>
      <c r="P103" s="181"/>
      <c r="Q103" s="182"/>
      <c r="R103" s="111">
        <f>IF(C103="","",VLOOKUP(C103,データ!$A$2:$D$240,2,FALSE))</f>
      </c>
      <c r="S103" s="112">
        <f>IF(C103="","",VLOOKUP(C103,データ!$A$2:$D$240,3,FALSE))</f>
      </c>
      <c r="T103" s="113">
        <f>IF(C103="","",VLOOKUP(C103,データ!$A$2:$D$240,4,FALSE))</f>
      </c>
      <c r="U103" s="49"/>
      <c r="V103" s="55"/>
      <c r="W103" s="203">
        <f t="shared" si="8"/>
      </c>
      <c r="X103" s="204">
        <f t="shared" si="9"/>
      </c>
      <c r="Y103" s="55">
        <f t="shared" si="10"/>
      </c>
      <c r="Z103" s="55">
        <f t="shared" si="11"/>
      </c>
      <c r="AE103" s="207"/>
      <c r="AF103" s="208"/>
    </row>
    <row r="104" spans="1:32" ht="15.75">
      <c r="A104" s="19"/>
      <c r="B104" s="227">
        <v>96</v>
      </c>
      <c r="C104" s="44"/>
      <c r="D104" s="37"/>
      <c r="E104" s="11"/>
      <c r="F104" s="7"/>
      <c r="G104" s="12"/>
      <c r="H104" s="14"/>
      <c r="I104" s="99"/>
      <c r="J104" s="163"/>
      <c r="K104" s="7"/>
      <c r="L104" s="238"/>
      <c r="M104" s="10"/>
      <c r="N104" s="7"/>
      <c r="O104" s="191"/>
      <c r="P104" s="15"/>
      <c r="Q104" s="180"/>
      <c r="R104" s="114">
        <f>IF(C104="","",VLOOKUP(C104,データ!$A$2:$D$240,2,FALSE))</f>
      </c>
      <c r="S104" s="115">
        <f>IF(C104="","",VLOOKUP(C104,データ!$A$2:$D$240,3,FALSE))</f>
      </c>
      <c r="T104" s="116">
        <f>IF(C104="","",VLOOKUP(C104,データ!$A$2:$D$240,4,FALSE))</f>
      </c>
      <c r="U104" s="50"/>
      <c r="V104" s="55"/>
      <c r="W104" s="203">
        <f t="shared" si="8"/>
      </c>
      <c r="X104" s="204">
        <f t="shared" si="9"/>
      </c>
      <c r="Y104" s="55">
        <f t="shared" si="10"/>
      </c>
      <c r="Z104" s="55">
        <f t="shared" si="11"/>
      </c>
      <c r="AE104" s="207"/>
      <c r="AF104" s="208"/>
    </row>
    <row r="105" spans="1:32" ht="15.75">
      <c r="A105" s="19"/>
      <c r="B105" s="227">
        <v>97</v>
      </c>
      <c r="C105" s="44"/>
      <c r="D105" s="37"/>
      <c r="E105" s="11"/>
      <c r="F105" s="7"/>
      <c r="G105" s="12"/>
      <c r="H105" s="15"/>
      <c r="I105" s="7"/>
      <c r="J105" s="161"/>
      <c r="K105" s="7"/>
      <c r="L105" s="238"/>
      <c r="M105" s="10"/>
      <c r="N105" s="7"/>
      <c r="O105" s="191"/>
      <c r="P105" s="15"/>
      <c r="Q105" s="180"/>
      <c r="R105" s="108">
        <f>IF(C105="","",VLOOKUP(C105,データ!$A$2:$D$240,2,FALSE))</f>
      </c>
      <c r="S105" s="109">
        <f>IF(C105="","",VLOOKUP(C105,データ!$A$2:$D$240,3,FALSE))</f>
      </c>
      <c r="T105" s="110">
        <f>IF(C105="","",VLOOKUP(C105,データ!$A$2:$D$240,4,FALSE))</f>
      </c>
      <c r="U105" s="48"/>
      <c r="V105" s="55"/>
      <c r="W105" s="203">
        <f t="shared" si="8"/>
      </c>
      <c r="X105" s="204">
        <f t="shared" si="9"/>
      </c>
      <c r="Y105" s="55">
        <f t="shared" si="10"/>
      </c>
      <c r="Z105" s="55">
        <f t="shared" si="11"/>
      </c>
      <c r="AE105" s="207"/>
      <c r="AF105" s="208"/>
    </row>
    <row r="106" spans="1:32" ht="15.75">
      <c r="A106" s="19"/>
      <c r="B106" s="227">
        <v>98</v>
      </c>
      <c r="C106" s="44"/>
      <c r="D106" s="37"/>
      <c r="E106" s="11"/>
      <c r="F106" s="7"/>
      <c r="G106" s="12"/>
      <c r="H106" s="15"/>
      <c r="I106" s="7"/>
      <c r="J106" s="161"/>
      <c r="K106" s="7"/>
      <c r="L106" s="238"/>
      <c r="M106" s="10"/>
      <c r="N106" s="7"/>
      <c r="O106" s="191"/>
      <c r="P106" s="15"/>
      <c r="Q106" s="180"/>
      <c r="R106" s="108">
        <f>IF(C106="","",VLOOKUP(C106,データ!$A$2:$D$240,2,FALSE))</f>
      </c>
      <c r="S106" s="109">
        <f>IF(C106="","",VLOOKUP(C106,データ!$A$2:$D$240,3,FALSE))</f>
      </c>
      <c r="T106" s="110">
        <f>IF(C106="","",VLOOKUP(C106,データ!$A$2:$D$240,4,FALSE))</f>
      </c>
      <c r="U106" s="48"/>
      <c r="V106" s="55"/>
      <c r="W106" s="203">
        <f t="shared" si="8"/>
      </c>
      <c r="X106" s="204">
        <f t="shared" si="9"/>
      </c>
      <c r="Y106" s="55">
        <f t="shared" si="10"/>
      </c>
      <c r="Z106" s="55">
        <f t="shared" si="11"/>
      </c>
      <c r="AE106" s="207"/>
      <c r="AF106" s="208"/>
    </row>
    <row r="107" spans="1:32" ht="15.75">
      <c r="A107" s="19"/>
      <c r="B107" s="227">
        <v>99</v>
      </c>
      <c r="C107" s="44"/>
      <c r="D107" s="37"/>
      <c r="E107" s="11"/>
      <c r="F107" s="7"/>
      <c r="G107" s="12"/>
      <c r="H107" s="15"/>
      <c r="I107" s="7"/>
      <c r="J107" s="161"/>
      <c r="K107" s="7"/>
      <c r="L107" s="238"/>
      <c r="M107" s="10"/>
      <c r="N107" s="7"/>
      <c r="O107" s="191"/>
      <c r="P107" s="15"/>
      <c r="Q107" s="180"/>
      <c r="R107" s="108">
        <f>IF(C107="","",VLOOKUP(C107,データ!$A$2:$D$240,2,FALSE))</f>
      </c>
      <c r="S107" s="109">
        <f>IF(C107="","",VLOOKUP(C107,データ!$A$2:$D$240,3,FALSE))</f>
      </c>
      <c r="T107" s="110">
        <f>IF(C107="","",VLOOKUP(C107,データ!$A$2:$D$240,4,FALSE))</f>
      </c>
      <c r="U107" s="48"/>
      <c r="V107" s="55"/>
      <c r="W107" s="203">
        <f t="shared" si="8"/>
      </c>
      <c r="X107" s="204">
        <f t="shared" si="9"/>
      </c>
      <c r="Y107" s="55">
        <f t="shared" si="10"/>
      </c>
      <c r="Z107" s="55">
        <f t="shared" si="11"/>
      </c>
      <c r="AE107" s="207"/>
      <c r="AF107" s="208"/>
    </row>
    <row r="108" spans="1:32" ht="16.5" thickBot="1">
      <c r="A108" s="19"/>
      <c r="B108" s="229">
        <v>100</v>
      </c>
      <c r="C108" s="46"/>
      <c r="D108" s="39"/>
      <c r="E108" s="16"/>
      <c r="F108" s="8"/>
      <c r="G108" s="34"/>
      <c r="H108" s="17"/>
      <c r="I108" s="8"/>
      <c r="J108" s="164"/>
      <c r="K108" s="8"/>
      <c r="L108" s="240"/>
      <c r="M108" s="35"/>
      <c r="N108" s="8"/>
      <c r="O108" s="193"/>
      <c r="P108" s="17"/>
      <c r="Q108" s="183"/>
      <c r="R108" s="117">
        <f>IF(C108="","",VLOOKUP(C108,データ!$A$2:$D$240,2,FALSE))</f>
      </c>
      <c r="S108" s="118">
        <f>IF(C108="","",VLOOKUP(C108,データ!$A$2:$D$240,3,FALSE))</f>
      </c>
      <c r="T108" s="119">
        <f>IF(C108="","",VLOOKUP(C108,データ!$A$2:$D$240,4,FALSE))</f>
      </c>
      <c r="U108" s="51"/>
      <c r="V108" s="55"/>
      <c r="W108" s="203">
        <f t="shared" si="8"/>
      </c>
      <c r="X108" s="204">
        <f t="shared" si="9"/>
      </c>
      <c r="Y108" s="55">
        <f t="shared" si="10"/>
      </c>
      <c r="Z108" s="55">
        <f t="shared" si="11"/>
      </c>
      <c r="AE108" s="207"/>
      <c r="AF108" s="208"/>
    </row>
    <row r="109" spans="1:32" ht="15.75">
      <c r="A109" s="19"/>
      <c r="B109" s="227">
        <v>101</v>
      </c>
      <c r="C109" s="44"/>
      <c r="D109" s="37"/>
      <c r="E109" s="11"/>
      <c r="F109" s="7"/>
      <c r="G109" s="12"/>
      <c r="H109" s="7"/>
      <c r="I109" s="7"/>
      <c r="J109" s="161"/>
      <c r="K109" s="7"/>
      <c r="L109" s="238"/>
      <c r="M109" s="10"/>
      <c r="N109" s="7"/>
      <c r="O109" s="191"/>
      <c r="P109" s="15"/>
      <c r="Q109" s="180"/>
      <c r="R109" s="120">
        <f>IF(C109="","",VLOOKUP(C109,データ!$A$2:$D$240,2,FALSE))</f>
      </c>
      <c r="S109" s="121">
        <f>IF(C109="","",VLOOKUP(C109,データ!$A$2:$D$240,3,FALSE))</f>
      </c>
      <c r="T109" s="122">
        <f>IF(C109="","",VLOOKUP(C109,データ!$A$2:$D$240,4,FALSE))</f>
      </c>
      <c r="U109" s="52"/>
      <c r="V109" s="55"/>
      <c r="W109" s="203">
        <f t="shared" si="8"/>
      </c>
      <c r="X109" s="204">
        <f t="shared" si="9"/>
      </c>
      <c r="Y109" s="55">
        <f t="shared" si="10"/>
      </c>
      <c r="Z109" s="55">
        <f t="shared" si="11"/>
      </c>
      <c r="AE109" s="207"/>
      <c r="AF109" s="208"/>
    </row>
    <row r="110" spans="1:32" ht="15.75">
      <c r="A110" s="19"/>
      <c r="B110" s="227">
        <v>102</v>
      </c>
      <c r="C110" s="44"/>
      <c r="D110" s="37"/>
      <c r="E110" s="11"/>
      <c r="F110" s="7"/>
      <c r="G110" s="12"/>
      <c r="H110" s="7"/>
      <c r="I110" s="7"/>
      <c r="J110" s="161"/>
      <c r="K110" s="7"/>
      <c r="L110" s="238"/>
      <c r="M110" s="10"/>
      <c r="N110" s="7"/>
      <c r="O110" s="191"/>
      <c r="P110" s="15"/>
      <c r="Q110" s="180"/>
      <c r="R110" s="108">
        <f>IF(C110="","",VLOOKUP(C110,データ!$A$2:$D$240,2,FALSE))</f>
      </c>
      <c r="S110" s="109">
        <f>IF(C110="","",VLOOKUP(C110,データ!$A$2:$D$240,3,FALSE))</f>
      </c>
      <c r="T110" s="110">
        <f>IF(C110="","",VLOOKUP(C110,データ!$A$2:$D$240,4,FALSE))</f>
      </c>
      <c r="U110" s="48"/>
      <c r="V110" s="55"/>
      <c r="W110" s="203">
        <f t="shared" si="8"/>
      </c>
      <c r="X110" s="204">
        <f t="shared" si="9"/>
      </c>
      <c r="Y110" s="55">
        <f t="shared" si="10"/>
      </c>
      <c r="Z110" s="55">
        <f t="shared" si="11"/>
      </c>
      <c r="AE110" s="207"/>
      <c r="AF110" s="208"/>
    </row>
    <row r="111" spans="1:32" ht="15.75">
      <c r="A111" s="19"/>
      <c r="B111" s="227">
        <v>103</v>
      </c>
      <c r="C111" s="44"/>
      <c r="D111" s="37"/>
      <c r="E111" s="11"/>
      <c r="F111" s="7"/>
      <c r="G111" s="12"/>
      <c r="H111" s="7"/>
      <c r="I111" s="7"/>
      <c r="J111" s="161"/>
      <c r="K111" s="7"/>
      <c r="L111" s="238"/>
      <c r="M111" s="10"/>
      <c r="N111" s="7"/>
      <c r="O111" s="191"/>
      <c r="P111" s="15"/>
      <c r="Q111" s="180"/>
      <c r="R111" s="108">
        <f>IF(C111="","",VLOOKUP(C111,データ!$A$2:$D$240,2,FALSE))</f>
      </c>
      <c r="S111" s="109">
        <f>IF(C111="","",VLOOKUP(C111,データ!$A$2:$D$240,3,FALSE))</f>
      </c>
      <c r="T111" s="110">
        <f>IF(C111="","",VLOOKUP(C111,データ!$A$2:$D$240,4,FALSE))</f>
      </c>
      <c r="U111" s="48"/>
      <c r="V111" s="55"/>
      <c r="W111" s="203">
        <f t="shared" si="8"/>
      </c>
      <c r="X111" s="204">
        <f t="shared" si="9"/>
      </c>
      <c r="Y111" s="55">
        <f t="shared" si="10"/>
      </c>
      <c r="Z111" s="55">
        <f t="shared" si="11"/>
      </c>
      <c r="AE111" s="207"/>
      <c r="AF111" s="208"/>
    </row>
    <row r="112" spans="1:32" ht="15.75">
      <c r="A112" s="19"/>
      <c r="B112" s="227">
        <v>104</v>
      </c>
      <c r="C112" s="44"/>
      <c r="D112" s="37"/>
      <c r="E112" s="11"/>
      <c r="F112" s="7"/>
      <c r="G112" s="12"/>
      <c r="H112" s="7"/>
      <c r="I112" s="7"/>
      <c r="J112" s="161"/>
      <c r="K112" s="7"/>
      <c r="L112" s="238"/>
      <c r="M112" s="10"/>
      <c r="N112" s="7"/>
      <c r="O112" s="191"/>
      <c r="P112" s="15"/>
      <c r="Q112" s="180"/>
      <c r="R112" s="108">
        <f>IF(C112="","",VLOOKUP(C112,データ!$A$2:$D$240,2,FALSE))</f>
      </c>
      <c r="S112" s="109">
        <f>IF(C112="","",VLOOKUP(C112,データ!$A$2:$D$240,3,FALSE))</f>
      </c>
      <c r="T112" s="110">
        <f>IF(C112="","",VLOOKUP(C112,データ!$A$2:$D$240,4,FALSE))</f>
      </c>
      <c r="U112" s="48"/>
      <c r="V112" s="55"/>
      <c r="W112" s="203">
        <f t="shared" si="8"/>
      </c>
      <c r="X112" s="204">
        <f t="shared" si="9"/>
      </c>
      <c r="Y112" s="55">
        <f t="shared" si="10"/>
      </c>
      <c r="Z112" s="55">
        <f t="shared" si="11"/>
      </c>
      <c r="AE112" s="207"/>
      <c r="AF112" s="208"/>
    </row>
    <row r="113" spans="1:32" ht="15.75">
      <c r="A113" s="19"/>
      <c r="B113" s="228">
        <v>105</v>
      </c>
      <c r="C113" s="45"/>
      <c r="D113" s="38"/>
      <c r="E113" s="31"/>
      <c r="F113" s="9"/>
      <c r="G113" s="32"/>
      <c r="H113" s="13"/>
      <c r="I113" s="13"/>
      <c r="J113" s="162"/>
      <c r="K113" s="9"/>
      <c r="L113" s="239"/>
      <c r="M113" s="33"/>
      <c r="N113" s="9"/>
      <c r="O113" s="194"/>
      <c r="P113" s="184"/>
      <c r="Q113" s="185"/>
      <c r="R113" s="123">
        <f>IF(C113="","",VLOOKUP(C113,データ!$A$2:$D$240,2,FALSE))</f>
      </c>
      <c r="S113" s="124">
        <f>IF(C113="","",VLOOKUP(C113,データ!$A$2:$D$240,3,FALSE))</f>
      </c>
      <c r="T113" s="125">
        <f>IF(C113="","",VLOOKUP(C113,データ!$A$2:$D$240,4,FALSE))</f>
      </c>
      <c r="U113" s="49"/>
      <c r="V113" s="55"/>
      <c r="W113" s="203">
        <f t="shared" si="8"/>
      </c>
      <c r="X113" s="204">
        <f t="shared" si="9"/>
      </c>
      <c r="Y113" s="55">
        <f t="shared" si="10"/>
      </c>
      <c r="Z113" s="55">
        <f t="shared" si="11"/>
      </c>
      <c r="AE113" s="207"/>
      <c r="AF113" s="208"/>
    </row>
    <row r="114" spans="1:32" ht="15.75">
      <c r="A114" s="19"/>
      <c r="B114" s="227">
        <v>106</v>
      </c>
      <c r="C114" s="44"/>
      <c r="D114" s="37"/>
      <c r="E114" s="11"/>
      <c r="F114" s="7"/>
      <c r="G114" s="12"/>
      <c r="H114" s="14"/>
      <c r="I114" s="99"/>
      <c r="J114" s="163"/>
      <c r="K114" s="7"/>
      <c r="L114" s="238"/>
      <c r="M114" s="10"/>
      <c r="N114" s="7"/>
      <c r="O114" s="195"/>
      <c r="P114" s="14"/>
      <c r="Q114" s="189"/>
      <c r="R114" s="114">
        <f>IF(C114="","",VLOOKUP(C114,データ!$A$2:$D$240,2,FALSE))</f>
      </c>
      <c r="S114" s="115">
        <f>IF(C114="","",VLOOKUP(C114,データ!$A$2:$D$240,3,FALSE))</f>
      </c>
      <c r="T114" s="116">
        <f>IF(C114="","",VLOOKUP(C114,データ!$A$2:$D$240,4,FALSE))</f>
      </c>
      <c r="U114" s="50"/>
      <c r="V114" s="55"/>
      <c r="W114" s="203">
        <f t="shared" si="8"/>
      </c>
      <c r="X114" s="204">
        <f t="shared" si="9"/>
      </c>
      <c r="Y114" s="55">
        <f t="shared" si="10"/>
      </c>
      <c r="Z114" s="55">
        <f t="shared" si="11"/>
      </c>
      <c r="AE114" s="207"/>
      <c r="AF114" s="208"/>
    </row>
    <row r="115" spans="1:32" ht="15.75">
      <c r="A115" s="19"/>
      <c r="B115" s="227">
        <v>107</v>
      </c>
      <c r="C115" s="44"/>
      <c r="D115" s="37"/>
      <c r="E115" s="11"/>
      <c r="F115" s="7"/>
      <c r="G115" s="12"/>
      <c r="H115" s="15"/>
      <c r="I115" s="7"/>
      <c r="J115" s="161"/>
      <c r="K115" s="7"/>
      <c r="L115" s="238"/>
      <c r="M115" s="10"/>
      <c r="N115" s="7"/>
      <c r="O115" s="191"/>
      <c r="P115" s="15"/>
      <c r="Q115" s="180"/>
      <c r="R115" s="108">
        <f>IF(C115="","",VLOOKUP(C115,データ!$A$2:$D$240,2,FALSE))</f>
      </c>
      <c r="S115" s="109">
        <f>IF(C115="","",VLOOKUP(C115,データ!$A$2:$D$240,3,FALSE))</f>
      </c>
      <c r="T115" s="110">
        <f>IF(C115="","",VLOOKUP(C115,データ!$A$2:$D$240,4,FALSE))</f>
      </c>
      <c r="U115" s="48"/>
      <c r="V115" s="55"/>
      <c r="W115" s="203">
        <f t="shared" si="8"/>
      </c>
      <c r="X115" s="204">
        <f t="shared" si="9"/>
      </c>
      <c r="Y115" s="55">
        <f t="shared" si="10"/>
      </c>
      <c r="Z115" s="55">
        <f t="shared" si="11"/>
      </c>
      <c r="AE115" s="207"/>
      <c r="AF115" s="208"/>
    </row>
    <row r="116" spans="1:32" ht="15.75">
      <c r="A116" s="19"/>
      <c r="B116" s="227">
        <v>108</v>
      </c>
      <c r="C116" s="44"/>
      <c r="D116" s="37"/>
      <c r="E116" s="11"/>
      <c r="F116" s="7"/>
      <c r="G116" s="12"/>
      <c r="H116" s="15"/>
      <c r="I116" s="7"/>
      <c r="J116" s="161"/>
      <c r="K116" s="7"/>
      <c r="L116" s="238"/>
      <c r="M116" s="10"/>
      <c r="N116" s="7"/>
      <c r="O116" s="191"/>
      <c r="P116" s="15"/>
      <c r="Q116" s="180"/>
      <c r="R116" s="108">
        <f>IF(C116="","",VLOOKUP(C116,データ!$A$2:$D$240,2,FALSE))</f>
      </c>
      <c r="S116" s="109">
        <f>IF(C116="","",VLOOKUP(C116,データ!$A$2:$D$240,3,FALSE))</f>
      </c>
      <c r="T116" s="110">
        <f>IF(C116="","",VLOOKUP(C116,データ!$A$2:$D$240,4,FALSE))</f>
      </c>
      <c r="U116" s="48"/>
      <c r="V116" s="55"/>
      <c r="W116" s="203">
        <f t="shared" si="8"/>
      </c>
      <c r="X116" s="204">
        <f t="shared" si="9"/>
      </c>
      <c r="Y116" s="55">
        <f t="shared" si="10"/>
      </c>
      <c r="Z116" s="55">
        <f t="shared" si="11"/>
      </c>
      <c r="AE116" s="207"/>
      <c r="AF116" s="208"/>
    </row>
    <row r="117" spans="1:32" ht="15.75">
      <c r="A117" s="19"/>
      <c r="B117" s="227">
        <v>109</v>
      </c>
      <c r="C117" s="44"/>
      <c r="D117" s="37"/>
      <c r="E117" s="11"/>
      <c r="F117" s="7"/>
      <c r="G117" s="12"/>
      <c r="H117" s="15"/>
      <c r="I117" s="7"/>
      <c r="J117" s="161"/>
      <c r="K117" s="7"/>
      <c r="L117" s="238"/>
      <c r="M117" s="10"/>
      <c r="N117" s="7"/>
      <c r="O117" s="191"/>
      <c r="P117" s="15"/>
      <c r="Q117" s="180"/>
      <c r="R117" s="108">
        <f>IF(C117="","",VLOOKUP(C117,データ!$A$2:$D$240,2,FALSE))</f>
      </c>
      <c r="S117" s="109">
        <f>IF(C117="","",VLOOKUP(C117,データ!$A$2:$D$240,3,FALSE))</f>
      </c>
      <c r="T117" s="110">
        <f>IF(C117="","",VLOOKUP(C117,データ!$A$2:$D$240,4,FALSE))</f>
      </c>
      <c r="U117" s="48"/>
      <c r="V117" s="55"/>
      <c r="W117" s="203">
        <f t="shared" si="8"/>
      </c>
      <c r="X117" s="204">
        <f t="shared" si="9"/>
      </c>
      <c r="Y117" s="55">
        <f t="shared" si="10"/>
      </c>
      <c r="Z117" s="55">
        <f t="shared" si="11"/>
      </c>
      <c r="AE117" s="207"/>
      <c r="AF117" s="208"/>
    </row>
    <row r="118" spans="1:32" ht="16.5" thickBot="1">
      <c r="A118" s="19"/>
      <c r="B118" s="229">
        <v>110</v>
      </c>
      <c r="C118" s="46"/>
      <c r="D118" s="39"/>
      <c r="E118" s="16"/>
      <c r="F118" s="8"/>
      <c r="G118" s="34"/>
      <c r="H118" s="17"/>
      <c r="I118" s="8"/>
      <c r="J118" s="164"/>
      <c r="K118" s="8"/>
      <c r="L118" s="240"/>
      <c r="M118" s="35"/>
      <c r="N118" s="8"/>
      <c r="O118" s="193"/>
      <c r="P118" s="17"/>
      <c r="Q118" s="183"/>
      <c r="R118" s="117">
        <f>IF(C118="","",VLOOKUP(C118,データ!$A$2:$D$240,2,FALSE))</f>
      </c>
      <c r="S118" s="118">
        <f>IF(C118="","",VLOOKUP(C118,データ!$A$2:$D$240,3,FALSE))</f>
      </c>
      <c r="T118" s="119">
        <f>IF(C118="","",VLOOKUP(C118,データ!$A$2:$D$240,4,FALSE))</f>
      </c>
      <c r="U118" s="51"/>
      <c r="V118" s="55"/>
      <c r="W118" s="203">
        <f t="shared" si="8"/>
      </c>
      <c r="X118" s="204">
        <f t="shared" si="9"/>
      </c>
      <c r="Y118" s="55">
        <f t="shared" si="10"/>
      </c>
      <c r="Z118" s="55">
        <f t="shared" si="11"/>
      </c>
      <c r="AE118" s="207"/>
      <c r="AF118" s="208"/>
    </row>
    <row r="119" spans="1:32" ht="15.75">
      <c r="A119" s="19"/>
      <c r="B119" s="227">
        <v>111</v>
      </c>
      <c r="C119" s="44"/>
      <c r="D119" s="37"/>
      <c r="E119" s="11"/>
      <c r="F119" s="7"/>
      <c r="G119" s="12"/>
      <c r="H119" s="7"/>
      <c r="I119" s="7"/>
      <c r="J119" s="161"/>
      <c r="K119" s="7"/>
      <c r="L119" s="238"/>
      <c r="M119" s="10"/>
      <c r="N119" s="7"/>
      <c r="O119" s="191"/>
      <c r="P119" s="15"/>
      <c r="Q119" s="180"/>
      <c r="R119" s="120">
        <f>IF(C119="","",VLOOKUP(C119,データ!$A$2:$D$240,2,FALSE))</f>
      </c>
      <c r="S119" s="121">
        <f>IF(C119="","",VLOOKUP(C119,データ!$A$2:$D$240,3,FALSE))</f>
      </c>
      <c r="T119" s="122">
        <f>IF(C119="","",VLOOKUP(C119,データ!$A$2:$D$240,4,FALSE))</f>
      </c>
      <c r="U119" s="52"/>
      <c r="V119" s="55"/>
      <c r="W119" s="203">
        <f t="shared" si="8"/>
      </c>
      <c r="X119" s="204">
        <f t="shared" si="9"/>
      </c>
      <c r="Y119" s="55">
        <f t="shared" si="10"/>
      </c>
      <c r="Z119" s="55">
        <f t="shared" si="11"/>
      </c>
      <c r="AE119" s="207"/>
      <c r="AF119" s="208"/>
    </row>
    <row r="120" spans="1:32" ht="15.75">
      <c r="A120" s="19"/>
      <c r="B120" s="227">
        <v>112</v>
      </c>
      <c r="C120" s="44"/>
      <c r="D120" s="37"/>
      <c r="E120" s="11"/>
      <c r="F120" s="7"/>
      <c r="G120" s="12"/>
      <c r="H120" s="7"/>
      <c r="I120" s="7"/>
      <c r="J120" s="161"/>
      <c r="K120" s="7"/>
      <c r="L120" s="238"/>
      <c r="M120" s="10"/>
      <c r="N120" s="7"/>
      <c r="O120" s="191"/>
      <c r="P120" s="15"/>
      <c r="Q120" s="180"/>
      <c r="R120" s="108">
        <f>IF(C120="","",VLOOKUP(C120,データ!$A$2:$D$240,2,FALSE))</f>
      </c>
      <c r="S120" s="109">
        <f>IF(C120="","",VLOOKUP(C120,データ!$A$2:$D$240,3,FALSE))</f>
      </c>
      <c r="T120" s="110">
        <f>IF(C120="","",VLOOKUP(C120,データ!$A$2:$D$240,4,FALSE))</f>
      </c>
      <c r="U120" s="48"/>
      <c r="V120" s="55"/>
      <c r="W120" s="203">
        <f t="shared" si="8"/>
      </c>
      <c r="X120" s="204">
        <f t="shared" si="9"/>
      </c>
      <c r="Y120" s="55">
        <f t="shared" si="10"/>
      </c>
      <c r="Z120" s="55">
        <f t="shared" si="11"/>
      </c>
      <c r="AE120" s="207"/>
      <c r="AF120" s="208"/>
    </row>
    <row r="121" spans="1:32" ht="15.75">
      <c r="A121" s="19"/>
      <c r="B121" s="227">
        <v>113</v>
      </c>
      <c r="C121" s="44"/>
      <c r="D121" s="37"/>
      <c r="E121" s="11"/>
      <c r="F121" s="7"/>
      <c r="G121" s="12"/>
      <c r="H121" s="7"/>
      <c r="I121" s="7"/>
      <c r="J121" s="161"/>
      <c r="K121" s="7"/>
      <c r="L121" s="238"/>
      <c r="M121" s="10"/>
      <c r="N121" s="7"/>
      <c r="O121" s="191"/>
      <c r="P121" s="15"/>
      <c r="Q121" s="180"/>
      <c r="R121" s="108">
        <f>IF(C121="","",VLOOKUP(C121,データ!$A$2:$D$240,2,FALSE))</f>
      </c>
      <c r="S121" s="109">
        <f>IF(C121="","",VLOOKUP(C121,データ!$A$2:$D$240,3,FALSE))</f>
      </c>
      <c r="T121" s="110">
        <f>IF(C121="","",VLOOKUP(C121,データ!$A$2:$D$240,4,FALSE))</f>
      </c>
      <c r="U121" s="48"/>
      <c r="V121" s="55"/>
      <c r="W121" s="203">
        <f t="shared" si="8"/>
      </c>
      <c r="X121" s="204">
        <f t="shared" si="9"/>
      </c>
      <c r="Y121" s="55">
        <f t="shared" si="10"/>
      </c>
      <c r="Z121" s="55">
        <f t="shared" si="11"/>
      </c>
      <c r="AE121" s="207"/>
      <c r="AF121" s="208"/>
    </row>
    <row r="122" spans="1:32" ht="15.75">
      <c r="A122" s="19"/>
      <c r="B122" s="227">
        <v>114</v>
      </c>
      <c r="C122" s="44"/>
      <c r="D122" s="37"/>
      <c r="E122" s="11"/>
      <c r="F122" s="7"/>
      <c r="G122" s="12"/>
      <c r="H122" s="7"/>
      <c r="I122" s="7"/>
      <c r="J122" s="161"/>
      <c r="K122" s="7"/>
      <c r="L122" s="238"/>
      <c r="M122" s="10"/>
      <c r="N122" s="7"/>
      <c r="O122" s="191"/>
      <c r="P122" s="15"/>
      <c r="Q122" s="180"/>
      <c r="R122" s="108">
        <f>IF(C122="","",VLOOKUP(C122,データ!$A$2:$D$240,2,FALSE))</f>
      </c>
      <c r="S122" s="109">
        <f>IF(C122="","",VLOOKUP(C122,データ!$A$2:$D$240,3,FALSE))</f>
      </c>
      <c r="T122" s="110">
        <f>IF(C122="","",VLOOKUP(C122,データ!$A$2:$D$240,4,FALSE))</f>
      </c>
      <c r="U122" s="48"/>
      <c r="V122" s="55"/>
      <c r="W122" s="203">
        <f t="shared" si="8"/>
      </c>
      <c r="X122" s="204">
        <f t="shared" si="9"/>
      </c>
      <c r="Y122" s="55">
        <f t="shared" si="10"/>
      </c>
      <c r="Z122" s="55">
        <f t="shared" si="11"/>
      </c>
      <c r="AE122" s="207"/>
      <c r="AF122" s="208"/>
    </row>
    <row r="123" spans="1:32" ht="15.75">
      <c r="A123" s="19"/>
      <c r="B123" s="228">
        <v>115</v>
      </c>
      <c r="C123" s="45"/>
      <c r="D123" s="38"/>
      <c r="E123" s="31"/>
      <c r="F123" s="9"/>
      <c r="G123" s="32"/>
      <c r="H123" s="13"/>
      <c r="I123" s="13"/>
      <c r="J123" s="162"/>
      <c r="K123" s="9"/>
      <c r="L123" s="239"/>
      <c r="M123" s="33"/>
      <c r="N123" s="9"/>
      <c r="O123" s="192"/>
      <c r="P123" s="181"/>
      <c r="Q123" s="182"/>
      <c r="R123" s="111">
        <f>IF(C123="","",VLOOKUP(C123,データ!$A$2:$D$240,2,FALSE))</f>
      </c>
      <c r="S123" s="112">
        <f>IF(C123="","",VLOOKUP(C123,データ!$A$2:$D$240,3,FALSE))</f>
      </c>
      <c r="T123" s="113">
        <f>IF(C123="","",VLOOKUP(C123,データ!$A$2:$D$240,4,FALSE))</f>
      </c>
      <c r="U123" s="49"/>
      <c r="V123" s="55"/>
      <c r="W123" s="203">
        <f t="shared" si="8"/>
      </c>
      <c r="X123" s="204">
        <f t="shared" si="9"/>
      </c>
      <c r="Y123" s="55">
        <f t="shared" si="10"/>
      </c>
      <c r="Z123" s="55">
        <f t="shared" si="11"/>
      </c>
      <c r="AE123" s="207"/>
      <c r="AF123" s="208"/>
    </row>
    <row r="124" spans="1:32" ht="15.75">
      <c r="A124" s="19"/>
      <c r="B124" s="227">
        <v>116</v>
      </c>
      <c r="C124" s="44"/>
      <c r="D124" s="37"/>
      <c r="E124" s="11"/>
      <c r="F124" s="7"/>
      <c r="G124" s="12"/>
      <c r="H124" s="14"/>
      <c r="I124" s="99"/>
      <c r="J124" s="163"/>
      <c r="K124" s="7"/>
      <c r="L124" s="238"/>
      <c r="M124" s="10"/>
      <c r="N124" s="7"/>
      <c r="O124" s="191"/>
      <c r="P124" s="15"/>
      <c r="Q124" s="180"/>
      <c r="R124" s="126">
        <f>IF(C124="","",VLOOKUP(C124,データ!$A$2:$D$240,2,FALSE))</f>
      </c>
      <c r="S124" s="127">
        <f>IF(C124="","",VLOOKUP(C124,データ!$A$2:$D$240,3,FALSE))</f>
      </c>
      <c r="T124" s="128">
        <f>IF(C124="","",VLOOKUP(C124,データ!$A$2:$D$240,4,FALSE))</f>
      </c>
      <c r="U124" s="50"/>
      <c r="V124" s="55"/>
      <c r="W124" s="203">
        <f t="shared" si="8"/>
      </c>
      <c r="X124" s="204">
        <f t="shared" si="9"/>
      </c>
      <c r="Y124" s="55">
        <f t="shared" si="10"/>
      </c>
      <c r="Z124" s="55">
        <f t="shared" si="11"/>
      </c>
      <c r="AE124" s="207"/>
      <c r="AF124" s="208"/>
    </row>
    <row r="125" spans="1:32" ht="15.75">
      <c r="A125" s="19"/>
      <c r="B125" s="227">
        <v>117</v>
      </c>
      <c r="C125" s="44"/>
      <c r="D125" s="37"/>
      <c r="E125" s="11"/>
      <c r="F125" s="7"/>
      <c r="G125" s="12"/>
      <c r="H125" s="15"/>
      <c r="I125" s="7"/>
      <c r="J125" s="161"/>
      <c r="K125" s="7"/>
      <c r="L125" s="238"/>
      <c r="M125" s="10"/>
      <c r="N125" s="7"/>
      <c r="O125" s="191"/>
      <c r="P125" s="15"/>
      <c r="Q125" s="180"/>
      <c r="R125" s="108">
        <f>IF(C125="","",VLOOKUP(C125,データ!$A$2:$D$240,2,FALSE))</f>
      </c>
      <c r="S125" s="109">
        <f>IF(C125="","",VLOOKUP(C125,データ!$A$2:$D$240,3,FALSE))</f>
      </c>
      <c r="T125" s="110">
        <f>IF(C125="","",VLOOKUP(C125,データ!$A$2:$D$240,4,FALSE))</f>
      </c>
      <c r="U125" s="48"/>
      <c r="V125" s="55"/>
      <c r="W125" s="203">
        <f t="shared" si="8"/>
      </c>
      <c r="X125" s="204">
        <f t="shared" si="9"/>
      </c>
      <c r="Y125" s="55">
        <f t="shared" si="10"/>
      </c>
      <c r="Z125" s="55">
        <f t="shared" si="11"/>
      </c>
      <c r="AE125" s="207"/>
      <c r="AF125" s="208"/>
    </row>
    <row r="126" spans="1:32" ht="15.75">
      <c r="A126" s="19"/>
      <c r="B126" s="227">
        <v>118</v>
      </c>
      <c r="C126" s="44"/>
      <c r="D126" s="37"/>
      <c r="E126" s="11"/>
      <c r="F126" s="7"/>
      <c r="G126" s="12"/>
      <c r="H126" s="15"/>
      <c r="I126" s="7"/>
      <c r="J126" s="161"/>
      <c r="K126" s="7"/>
      <c r="L126" s="238"/>
      <c r="M126" s="10"/>
      <c r="N126" s="7"/>
      <c r="O126" s="191"/>
      <c r="P126" s="15"/>
      <c r="Q126" s="180"/>
      <c r="R126" s="108">
        <f>IF(C126="","",VLOOKUP(C126,データ!$A$2:$D$240,2,FALSE))</f>
      </c>
      <c r="S126" s="109">
        <f>IF(C126="","",VLOOKUP(C126,データ!$A$2:$D$240,3,FALSE))</f>
      </c>
      <c r="T126" s="110">
        <f>IF(C126="","",VLOOKUP(C126,データ!$A$2:$D$240,4,FALSE))</f>
      </c>
      <c r="U126" s="48"/>
      <c r="V126" s="55"/>
      <c r="W126" s="203">
        <f t="shared" si="8"/>
      </c>
      <c r="X126" s="204">
        <f t="shared" si="9"/>
      </c>
      <c r="Y126" s="55">
        <f t="shared" si="10"/>
      </c>
      <c r="Z126" s="55">
        <f t="shared" si="11"/>
      </c>
      <c r="AE126" s="207"/>
      <c r="AF126" s="208"/>
    </row>
    <row r="127" spans="1:32" ht="15.75">
      <c r="A127" s="19"/>
      <c r="B127" s="227">
        <v>119</v>
      </c>
      <c r="C127" s="44"/>
      <c r="D127" s="37"/>
      <c r="E127" s="11"/>
      <c r="F127" s="7"/>
      <c r="G127" s="12"/>
      <c r="H127" s="15"/>
      <c r="I127" s="7"/>
      <c r="J127" s="161"/>
      <c r="K127" s="7"/>
      <c r="L127" s="238"/>
      <c r="M127" s="10"/>
      <c r="N127" s="7"/>
      <c r="O127" s="191"/>
      <c r="P127" s="15"/>
      <c r="Q127" s="180"/>
      <c r="R127" s="108">
        <f>IF(C127="","",VLOOKUP(C127,データ!$A$2:$D$240,2,FALSE))</f>
      </c>
      <c r="S127" s="109">
        <f>IF(C127="","",VLOOKUP(C127,データ!$A$2:$D$240,3,FALSE))</f>
      </c>
      <c r="T127" s="110">
        <f>IF(C127="","",VLOOKUP(C127,データ!$A$2:$D$240,4,FALSE))</f>
      </c>
      <c r="U127" s="48"/>
      <c r="V127" s="55"/>
      <c r="W127" s="203">
        <f t="shared" si="8"/>
      </c>
      <c r="X127" s="204">
        <f t="shared" si="9"/>
      </c>
      <c r="Y127" s="55">
        <f t="shared" si="10"/>
      </c>
      <c r="Z127" s="55">
        <f t="shared" si="11"/>
      </c>
      <c r="AE127" s="207"/>
      <c r="AF127" s="208"/>
    </row>
    <row r="128" spans="1:32" ht="16.5" thickBot="1">
      <c r="A128" s="19"/>
      <c r="B128" s="229">
        <v>120</v>
      </c>
      <c r="C128" s="46"/>
      <c r="D128" s="39"/>
      <c r="E128" s="16"/>
      <c r="F128" s="8"/>
      <c r="G128" s="34"/>
      <c r="H128" s="17"/>
      <c r="I128" s="8"/>
      <c r="J128" s="164"/>
      <c r="K128" s="8"/>
      <c r="L128" s="240"/>
      <c r="M128" s="35"/>
      <c r="N128" s="8"/>
      <c r="O128" s="193"/>
      <c r="P128" s="17"/>
      <c r="Q128" s="183"/>
      <c r="R128" s="117">
        <f>IF(C128="","",VLOOKUP(C128,データ!$A$2:$D$240,2,FALSE))</f>
      </c>
      <c r="S128" s="118">
        <f>IF(C128="","",VLOOKUP(C128,データ!$A$2:$D$240,3,FALSE))</f>
      </c>
      <c r="T128" s="119">
        <f>IF(C128="","",VLOOKUP(C128,データ!$A$2:$D$240,4,FALSE))</f>
      </c>
      <c r="U128" s="51"/>
      <c r="V128" s="55"/>
      <c r="W128" s="203">
        <f t="shared" si="8"/>
      </c>
      <c r="X128" s="204">
        <f t="shared" si="9"/>
      </c>
      <c r="Y128" s="55">
        <f t="shared" si="10"/>
      </c>
      <c r="Z128" s="55">
        <f t="shared" si="11"/>
      </c>
      <c r="AE128" s="207"/>
      <c r="AF128" s="208"/>
    </row>
    <row r="129" spans="1:32" ht="15.75">
      <c r="A129" s="19"/>
      <c r="B129" s="227">
        <v>121</v>
      </c>
      <c r="C129" s="44"/>
      <c r="D129" s="37"/>
      <c r="E129" s="11"/>
      <c r="F129" s="7"/>
      <c r="G129" s="12"/>
      <c r="H129" s="7"/>
      <c r="I129" s="7"/>
      <c r="J129" s="161"/>
      <c r="K129" s="7"/>
      <c r="L129" s="238"/>
      <c r="M129" s="10"/>
      <c r="N129" s="7"/>
      <c r="O129" s="191"/>
      <c r="P129" s="15"/>
      <c r="Q129" s="180"/>
      <c r="R129" s="120">
        <f>IF(C129="","",VLOOKUP(C129,データ!$A$2:$D$240,2,FALSE))</f>
      </c>
      <c r="S129" s="121">
        <f>IF(C129="","",VLOOKUP(C129,データ!$A$2:$D$240,3,FALSE))</f>
      </c>
      <c r="T129" s="122">
        <f>IF(C129="","",VLOOKUP(C129,データ!$A$2:$D$240,4,FALSE))</f>
      </c>
      <c r="U129" s="52"/>
      <c r="V129" s="55"/>
      <c r="W129" s="203">
        <f t="shared" si="8"/>
      </c>
      <c r="X129" s="204">
        <f t="shared" si="9"/>
      </c>
      <c r="Y129" s="55">
        <f t="shared" si="10"/>
      </c>
      <c r="Z129" s="55">
        <f t="shared" si="11"/>
      </c>
      <c r="AE129" s="207"/>
      <c r="AF129" s="208"/>
    </row>
    <row r="130" spans="1:32" ht="15.75">
      <c r="A130" s="19"/>
      <c r="B130" s="227">
        <v>122</v>
      </c>
      <c r="C130" s="44"/>
      <c r="D130" s="37"/>
      <c r="E130" s="11"/>
      <c r="F130" s="7"/>
      <c r="G130" s="12"/>
      <c r="H130" s="7"/>
      <c r="I130" s="7"/>
      <c r="J130" s="161"/>
      <c r="K130" s="7"/>
      <c r="L130" s="238"/>
      <c r="M130" s="10"/>
      <c r="N130" s="7"/>
      <c r="O130" s="191"/>
      <c r="P130" s="15"/>
      <c r="Q130" s="180"/>
      <c r="R130" s="108">
        <f>IF(C130="","",VLOOKUP(C130,データ!$A$2:$D$240,2,FALSE))</f>
      </c>
      <c r="S130" s="109">
        <f>IF(C130="","",VLOOKUP(C130,データ!$A$2:$D$240,3,FALSE))</f>
      </c>
      <c r="T130" s="110">
        <f>IF(C130="","",VLOOKUP(C130,データ!$A$2:$D$240,4,FALSE))</f>
      </c>
      <c r="U130" s="48"/>
      <c r="V130" s="55"/>
      <c r="W130" s="203">
        <f t="shared" si="8"/>
      </c>
      <c r="X130" s="204">
        <f t="shared" si="9"/>
      </c>
      <c r="Y130" s="55">
        <f t="shared" si="10"/>
      </c>
      <c r="Z130" s="55">
        <f t="shared" si="11"/>
      </c>
      <c r="AE130" s="207"/>
      <c r="AF130" s="208"/>
    </row>
    <row r="131" spans="1:32" ht="15.75">
      <c r="A131" s="19"/>
      <c r="B131" s="227">
        <v>123</v>
      </c>
      <c r="C131" s="44"/>
      <c r="D131" s="37"/>
      <c r="E131" s="11"/>
      <c r="F131" s="7"/>
      <c r="G131" s="12"/>
      <c r="H131" s="7"/>
      <c r="I131" s="7"/>
      <c r="J131" s="161"/>
      <c r="K131" s="7"/>
      <c r="L131" s="238"/>
      <c r="M131" s="10"/>
      <c r="N131" s="7"/>
      <c r="O131" s="191"/>
      <c r="P131" s="15"/>
      <c r="Q131" s="180"/>
      <c r="R131" s="108">
        <f>IF(C131="","",VLOOKUP(C131,データ!$A$2:$D$240,2,FALSE))</f>
      </c>
      <c r="S131" s="109">
        <f>IF(C131="","",VLOOKUP(C131,データ!$A$2:$D$240,3,FALSE))</f>
      </c>
      <c r="T131" s="110">
        <f>IF(C131="","",VLOOKUP(C131,データ!$A$2:$D$240,4,FALSE))</f>
      </c>
      <c r="U131" s="48"/>
      <c r="V131" s="55"/>
      <c r="W131" s="203">
        <f t="shared" si="8"/>
      </c>
      <c r="X131" s="204">
        <f t="shared" si="9"/>
      </c>
      <c r="Y131" s="55">
        <f t="shared" si="10"/>
      </c>
      <c r="Z131" s="55">
        <f t="shared" si="11"/>
      </c>
      <c r="AE131" s="207"/>
      <c r="AF131" s="208"/>
    </row>
    <row r="132" spans="1:32" ht="15.75">
      <c r="A132" s="19"/>
      <c r="B132" s="227">
        <v>124</v>
      </c>
      <c r="C132" s="44"/>
      <c r="D132" s="37"/>
      <c r="E132" s="11"/>
      <c r="F132" s="7"/>
      <c r="G132" s="12"/>
      <c r="H132" s="7"/>
      <c r="I132" s="7"/>
      <c r="J132" s="161"/>
      <c r="K132" s="7"/>
      <c r="L132" s="238"/>
      <c r="M132" s="10"/>
      <c r="N132" s="7"/>
      <c r="O132" s="191"/>
      <c r="P132" s="15"/>
      <c r="Q132" s="180"/>
      <c r="R132" s="108">
        <f>IF(C132="","",VLOOKUP(C132,データ!$A$2:$D$240,2,FALSE))</f>
      </c>
      <c r="S132" s="109">
        <f>IF(C132="","",VLOOKUP(C132,データ!$A$2:$D$240,3,FALSE))</f>
      </c>
      <c r="T132" s="110">
        <f>IF(C132="","",VLOOKUP(C132,データ!$A$2:$D$240,4,FALSE))</f>
      </c>
      <c r="U132" s="48"/>
      <c r="V132" s="55"/>
      <c r="W132" s="203">
        <f t="shared" si="8"/>
      </c>
      <c r="X132" s="204">
        <f t="shared" si="9"/>
      </c>
      <c r="Y132" s="55">
        <f t="shared" si="10"/>
      </c>
      <c r="Z132" s="55">
        <f t="shared" si="11"/>
      </c>
      <c r="AE132" s="207"/>
      <c r="AF132" s="208"/>
    </row>
    <row r="133" spans="1:32" ht="15.75">
      <c r="A133" s="19"/>
      <c r="B133" s="228">
        <v>125</v>
      </c>
      <c r="C133" s="45"/>
      <c r="D133" s="38"/>
      <c r="E133" s="31"/>
      <c r="F133" s="9"/>
      <c r="G133" s="32"/>
      <c r="H133" s="13"/>
      <c r="I133" s="13"/>
      <c r="J133" s="162"/>
      <c r="K133" s="9"/>
      <c r="L133" s="239"/>
      <c r="M133" s="33"/>
      <c r="N133" s="9"/>
      <c r="O133" s="192"/>
      <c r="P133" s="181"/>
      <c r="Q133" s="182"/>
      <c r="R133" s="111">
        <f>IF(C133="","",VLOOKUP(C133,データ!$A$2:$D$240,2,FALSE))</f>
      </c>
      <c r="S133" s="112">
        <f>IF(C133="","",VLOOKUP(C133,データ!$A$2:$D$240,3,FALSE))</f>
      </c>
      <c r="T133" s="113">
        <f>IF(C133="","",VLOOKUP(C133,データ!$A$2:$D$240,4,FALSE))</f>
      </c>
      <c r="U133" s="49"/>
      <c r="V133" s="55"/>
      <c r="W133" s="203">
        <f t="shared" si="8"/>
      </c>
      <c r="X133" s="204">
        <f t="shared" si="9"/>
      </c>
      <c r="Y133" s="55">
        <f t="shared" si="10"/>
      </c>
      <c r="Z133" s="55">
        <f t="shared" si="11"/>
      </c>
      <c r="AE133" s="207"/>
      <c r="AF133" s="208"/>
    </row>
    <row r="134" spans="1:32" ht="15.75">
      <c r="A134" s="19"/>
      <c r="B134" s="227">
        <v>126</v>
      </c>
      <c r="C134" s="44"/>
      <c r="D134" s="37"/>
      <c r="E134" s="11"/>
      <c r="F134" s="7"/>
      <c r="G134" s="12"/>
      <c r="H134" s="14"/>
      <c r="I134" s="99"/>
      <c r="J134" s="163"/>
      <c r="K134" s="7"/>
      <c r="L134" s="238"/>
      <c r="M134" s="10"/>
      <c r="N134" s="7"/>
      <c r="O134" s="191"/>
      <c r="P134" s="15"/>
      <c r="Q134" s="180"/>
      <c r="R134" s="114">
        <f>IF(C134="","",VLOOKUP(C134,データ!$A$2:$D$240,2,FALSE))</f>
      </c>
      <c r="S134" s="115">
        <f>IF(C134="","",VLOOKUP(C134,データ!$A$2:$D$240,3,FALSE))</f>
      </c>
      <c r="T134" s="116">
        <f>IF(C134="","",VLOOKUP(C134,データ!$A$2:$D$240,4,FALSE))</f>
      </c>
      <c r="U134" s="50"/>
      <c r="V134" s="55"/>
      <c r="W134" s="203">
        <f t="shared" si="8"/>
      </c>
      <c r="X134" s="204">
        <f t="shared" si="9"/>
      </c>
      <c r="Y134" s="55">
        <f t="shared" si="10"/>
      </c>
      <c r="Z134" s="55">
        <f t="shared" si="11"/>
      </c>
      <c r="AE134" s="207"/>
      <c r="AF134" s="208"/>
    </row>
    <row r="135" spans="1:32" ht="15.75">
      <c r="A135" s="19"/>
      <c r="B135" s="227">
        <v>127</v>
      </c>
      <c r="C135" s="44"/>
      <c r="D135" s="37"/>
      <c r="E135" s="11"/>
      <c r="F135" s="7"/>
      <c r="G135" s="12"/>
      <c r="H135" s="15"/>
      <c r="I135" s="7"/>
      <c r="J135" s="161"/>
      <c r="K135" s="7"/>
      <c r="L135" s="238"/>
      <c r="M135" s="10"/>
      <c r="N135" s="7"/>
      <c r="O135" s="191"/>
      <c r="P135" s="15"/>
      <c r="Q135" s="180"/>
      <c r="R135" s="108">
        <f>IF(C135="","",VLOOKUP(C135,データ!$A$2:$D$240,2,FALSE))</f>
      </c>
      <c r="S135" s="109">
        <f>IF(C135="","",VLOOKUP(C135,データ!$A$2:$D$240,3,FALSE))</f>
      </c>
      <c r="T135" s="110">
        <f>IF(C135="","",VLOOKUP(C135,データ!$A$2:$D$240,4,FALSE))</f>
      </c>
      <c r="U135" s="48"/>
      <c r="V135" s="55"/>
      <c r="W135" s="203">
        <f t="shared" si="8"/>
      </c>
      <c r="X135" s="204">
        <f t="shared" si="9"/>
      </c>
      <c r="Y135" s="55">
        <f t="shared" si="10"/>
      </c>
      <c r="Z135" s="55">
        <f t="shared" si="11"/>
      </c>
      <c r="AE135" s="207"/>
      <c r="AF135" s="208"/>
    </row>
    <row r="136" spans="1:32" ht="15.75">
      <c r="A136" s="19"/>
      <c r="B136" s="227">
        <v>128</v>
      </c>
      <c r="C136" s="44"/>
      <c r="D136" s="37"/>
      <c r="E136" s="11"/>
      <c r="F136" s="7"/>
      <c r="G136" s="12"/>
      <c r="H136" s="15"/>
      <c r="I136" s="7"/>
      <c r="J136" s="161"/>
      <c r="K136" s="7"/>
      <c r="L136" s="238"/>
      <c r="M136" s="10"/>
      <c r="N136" s="7"/>
      <c r="O136" s="191"/>
      <c r="P136" s="15"/>
      <c r="Q136" s="180"/>
      <c r="R136" s="108">
        <f>IF(C136="","",VLOOKUP(C136,データ!$A$2:$D$240,2,FALSE))</f>
      </c>
      <c r="S136" s="109">
        <f>IF(C136="","",VLOOKUP(C136,データ!$A$2:$D$240,3,FALSE))</f>
      </c>
      <c r="T136" s="110">
        <f>IF(C136="","",VLOOKUP(C136,データ!$A$2:$D$240,4,FALSE))</f>
      </c>
      <c r="U136" s="48"/>
      <c r="V136" s="55"/>
      <c r="W136" s="203">
        <f t="shared" si="8"/>
      </c>
      <c r="X136" s="204">
        <f t="shared" si="9"/>
      </c>
      <c r="Y136" s="55">
        <f t="shared" si="10"/>
      </c>
      <c r="Z136" s="55">
        <f t="shared" si="11"/>
      </c>
      <c r="AE136" s="207"/>
      <c r="AF136" s="208"/>
    </row>
    <row r="137" spans="1:32" ht="15.75">
      <c r="A137" s="19"/>
      <c r="B137" s="227">
        <v>129</v>
      </c>
      <c r="C137" s="44"/>
      <c r="D137" s="37"/>
      <c r="E137" s="11"/>
      <c r="F137" s="7"/>
      <c r="G137" s="12"/>
      <c r="H137" s="15"/>
      <c r="I137" s="7"/>
      <c r="J137" s="161"/>
      <c r="K137" s="7"/>
      <c r="L137" s="238"/>
      <c r="M137" s="10"/>
      <c r="N137" s="7"/>
      <c r="O137" s="191"/>
      <c r="P137" s="15"/>
      <c r="Q137" s="180"/>
      <c r="R137" s="108">
        <f>IF(C137="","",VLOOKUP(C137,データ!$A$2:$D$240,2,FALSE))</f>
      </c>
      <c r="S137" s="109">
        <f>IF(C137="","",VLOOKUP(C137,データ!$A$2:$D$240,3,FALSE))</f>
      </c>
      <c r="T137" s="110">
        <f>IF(C137="","",VLOOKUP(C137,データ!$A$2:$D$240,4,FALSE))</f>
      </c>
      <c r="U137" s="48"/>
      <c r="V137" s="55"/>
      <c r="W137" s="203">
        <f t="shared" si="8"/>
      </c>
      <c r="X137" s="204">
        <f t="shared" si="9"/>
      </c>
      <c r="Y137" s="55">
        <f t="shared" si="10"/>
      </c>
      <c r="Z137" s="55">
        <f t="shared" si="11"/>
      </c>
      <c r="AE137" s="207"/>
      <c r="AF137" s="208"/>
    </row>
    <row r="138" spans="1:32" ht="16.5" thickBot="1">
      <c r="A138" s="19"/>
      <c r="B138" s="229">
        <v>130</v>
      </c>
      <c r="C138" s="46"/>
      <c r="D138" s="39"/>
      <c r="E138" s="16"/>
      <c r="F138" s="8"/>
      <c r="G138" s="34"/>
      <c r="H138" s="17"/>
      <c r="I138" s="8"/>
      <c r="J138" s="164"/>
      <c r="K138" s="8"/>
      <c r="L138" s="240"/>
      <c r="M138" s="35"/>
      <c r="N138" s="8"/>
      <c r="O138" s="193"/>
      <c r="P138" s="17"/>
      <c r="Q138" s="183"/>
      <c r="R138" s="117">
        <f>IF(C138="","",VLOOKUP(C138,データ!$A$2:$D$240,2,FALSE))</f>
      </c>
      <c r="S138" s="118">
        <f>IF(C138="","",VLOOKUP(C138,データ!$A$2:$D$240,3,FALSE))</f>
      </c>
      <c r="T138" s="119">
        <f>IF(C138="","",VLOOKUP(C138,データ!$A$2:$D$240,4,FALSE))</f>
      </c>
      <c r="U138" s="51"/>
      <c r="V138" s="55"/>
      <c r="W138" s="203">
        <f aca="true" t="shared" si="12" ref="W138:W201">IF(ISBLANK(U138),"",$W$7)</f>
      </c>
      <c r="X138" s="204">
        <f aca="true" t="shared" si="13" ref="X138:X201">W138&amp;H138</f>
      </c>
      <c r="Y138" s="55">
        <f aca="true" t="shared" si="14" ref="Y138:Y201">L138&amp;H138</f>
      </c>
      <c r="Z138" s="55">
        <f aca="true" t="shared" si="15" ref="Z138:Z201">J138&amp;H138</f>
      </c>
      <c r="AE138" s="207"/>
      <c r="AF138" s="208"/>
    </row>
    <row r="139" spans="1:32" ht="15.75">
      <c r="A139" s="19"/>
      <c r="B139" s="227">
        <v>131</v>
      </c>
      <c r="C139" s="44"/>
      <c r="D139" s="37"/>
      <c r="E139" s="11"/>
      <c r="F139" s="7"/>
      <c r="G139" s="12"/>
      <c r="H139" s="7"/>
      <c r="I139" s="7"/>
      <c r="J139" s="161"/>
      <c r="K139" s="7"/>
      <c r="L139" s="238"/>
      <c r="M139" s="10"/>
      <c r="N139" s="7"/>
      <c r="O139" s="191"/>
      <c r="P139" s="15"/>
      <c r="Q139" s="180"/>
      <c r="R139" s="120">
        <f>IF(C139="","",VLOOKUP(C139,データ!$A$2:$D$240,2,FALSE))</f>
      </c>
      <c r="S139" s="121">
        <f>IF(C139="","",VLOOKUP(C139,データ!$A$2:$D$240,3,FALSE))</f>
      </c>
      <c r="T139" s="122">
        <f>IF(C139="","",VLOOKUP(C139,データ!$A$2:$D$240,4,FALSE))</f>
      </c>
      <c r="U139" s="52"/>
      <c r="V139" s="55"/>
      <c r="W139" s="203">
        <f t="shared" si="12"/>
      </c>
      <c r="X139" s="204">
        <f t="shared" si="13"/>
      </c>
      <c r="Y139" s="55">
        <f t="shared" si="14"/>
      </c>
      <c r="Z139" s="55">
        <f t="shared" si="15"/>
      </c>
      <c r="AE139" s="207"/>
      <c r="AF139" s="208"/>
    </row>
    <row r="140" spans="1:32" ht="15.75">
      <c r="A140" s="19"/>
      <c r="B140" s="227">
        <v>132</v>
      </c>
      <c r="C140" s="44"/>
      <c r="D140" s="37"/>
      <c r="E140" s="11"/>
      <c r="F140" s="7"/>
      <c r="G140" s="12"/>
      <c r="H140" s="7"/>
      <c r="I140" s="7"/>
      <c r="J140" s="161"/>
      <c r="K140" s="7"/>
      <c r="L140" s="238"/>
      <c r="M140" s="10"/>
      <c r="N140" s="7"/>
      <c r="O140" s="191"/>
      <c r="P140" s="15"/>
      <c r="Q140" s="180"/>
      <c r="R140" s="108">
        <f>IF(C140="","",VLOOKUP(C140,データ!$A$2:$D$240,2,FALSE))</f>
      </c>
      <c r="S140" s="109">
        <f>IF(C140="","",VLOOKUP(C140,データ!$A$2:$D$240,3,FALSE))</f>
      </c>
      <c r="T140" s="110">
        <f>IF(C140="","",VLOOKUP(C140,データ!$A$2:$D$240,4,FALSE))</f>
      </c>
      <c r="U140" s="48"/>
      <c r="V140" s="55"/>
      <c r="W140" s="203">
        <f t="shared" si="12"/>
      </c>
      <c r="X140" s="204">
        <f t="shared" si="13"/>
      </c>
      <c r="Y140" s="55">
        <f t="shared" si="14"/>
      </c>
      <c r="Z140" s="55">
        <f t="shared" si="15"/>
      </c>
      <c r="AE140" s="207"/>
      <c r="AF140" s="208"/>
    </row>
    <row r="141" spans="1:32" ht="15.75">
      <c r="A141" s="19"/>
      <c r="B141" s="227">
        <v>133</v>
      </c>
      <c r="C141" s="44"/>
      <c r="D141" s="37"/>
      <c r="E141" s="11"/>
      <c r="F141" s="7"/>
      <c r="G141" s="12"/>
      <c r="H141" s="7"/>
      <c r="I141" s="7"/>
      <c r="J141" s="161"/>
      <c r="K141" s="7"/>
      <c r="L141" s="238"/>
      <c r="M141" s="10"/>
      <c r="N141" s="7"/>
      <c r="O141" s="191"/>
      <c r="P141" s="15"/>
      <c r="Q141" s="180"/>
      <c r="R141" s="108">
        <f>IF(C141="","",VLOOKUP(C141,データ!$A$2:$D$240,2,FALSE))</f>
      </c>
      <c r="S141" s="109">
        <f>IF(C141="","",VLOOKUP(C141,データ!$A$2:$D$240,3,FALSE))</f>
      </c>
      <c r="T141" s="110">
        <f>IF(C141="","",VLOOKUP(C141,データ!$A$2:$D$240,4,FALSE))</f>
      </c>
      <c r="U141" s="48"/>
      <c r="V141" s="55"/>
      <c r="W141" s="203">
        <f t="shared" si="12"/>
      </c>
      <c r="X141" s="204">
        <f t="shared" si="13"/>
      </c>
      <c r="Y141" s="55">
        <f t="shared" si="14"/>
      </c>
      <c r="Z141" s="55">
        <f t="shared" si="15"/>
      </c>
      <c r="AE141" s="207"/>
      <c r="AF141" s="208"/>
    </row>
    <row r="142" spans="1:32" ht="15.75">
      <c r="A142" s="19"/>
      <c r="B142" s="227">
        <v>134</v>
      </c>
      <c r="C142" s="44"/>
      <c r="D142" s="37"/>
      <c r="E142" s="11"/>
      <c r="F142" s="7"/>
      <c r="G142" s="12"/>
      <c r="H142" s="7"/>
      <c r="I142" s="7"/>
      <c r="J142" s="161"/>
      <c r="K142" s="7"/>
      <c r="L142" s="238"/>
      <c r="M142" s="10"/>
      <c r="N142" s="7"/>
      <c r="O142" s="191"/>
      <c r="P142" s="15"/>
      <c r="Q142" s="180"/>
      <c r="R142" s="108">
        <f>IF(C142="","",VLOOKUP(C142,データ!$A$2:$D$240,2,FALSE))</f>
      </c>
      <c r="S142" s="109">
        <f>IF(C142="","",VLOOKUP(C142,データ!$A$2:$D$240,3,FALSE))</f>
      </c>
      <c r="T142" s="110">
        <f>IF(C142="","",VLOOKUP(C142,データ!$A$2:$D$240,4,FALSE))</f>
      </c>
      <c r="U142" s="48"/>
      <c r="V142" s="55"/>
      <c r="W142" s="203">
        <f t="shared" si="12"/>
      </c>
      <c r="X142" s="204">
        <f t="shared" si="13"/>
      </c>
      <c r="Y142" s="55">
        <f t="shared" si="14"/>
      </c>
      <c r="Z142" s="55">
        <f t="shared" si="15"/>
      </c>
      <c r="AE142" s="207"/>
      <c r="AF142" s="208"/>
    </row>
    <row r="143" spans="1:32" ht="15.75">
      <c r="A143" s="19"/>
      <c r="B143" s="228">
        <v>135</v>
      </c>
      <c r="C143" s="45"/>
      <c r="D143" s="38"/>
      <c r="E143" s="31"/>
      <c r="F143" s="9"/>
      <c r="G143" s="32"/>
      <c r="H143" s="13"/>
      <c r="I143" s="13"/>
      <c r="J143" s="162"/>
      <c r="K143" s="9"/>
      <c r="L143" s="239"/>
      <c r="M143" s="33"/>
      <c r="N143" s="9"/>
      <c r="O143" s="194"/>
      <c r="P143" s="184"/>
      <c r="Q143" s="185"/>
      <c r="R143" s="123">
        <f>IF(C143="","",VLOOKUP(C143,データ!$A$2:$D$240,2,FALSE))</f>
      </c>
      <c r="S143" s="124">
        <f>IF(C143="","",VLOOKUP(C143,データ!$A$2:$D$240,3,FALSE))</f>
      </c>
      <c r="T143" s="125">
        <f>IF(C143="","",VLOOKUP(C143,データ!$A$2:$D$240,4,FALSE))</f>
      </c>
      <c r="U143" s="49"/>
      <c r="V143" s="55"/>
      <c r="W143" s="203">
        <f t="shared" si="12"/>
      </c>
      <c r="X143" s="204">
        <f t="shared" si="13"/>
      </c>
      <c r="Y143" s="55">
        <f t="shared" si="14"/>
      </c>
      <c r="Z143" s="55">
        <f t="shared" si="15"/>
      </c>
      <c r="AE143" s="207"/>
      <c r="AF143" s="208"/>
    </row>
    <row r="144" spans="1:32" ht="15.75">
      <c r="A144" s="19"/>
      <c r="B144" s="227">
        <v>136</v>
      </c>
      <c r="C144" s="44"/>
      <c r="D144" s="37"/>
      <c r="E144" s="11"/>
      <c r="F144" s="7"/>
      <c r="G144" s="12"/>
      <c r="H144" s="14"/>
      <c r="I144" s="99"/>
      <c r="J144" s="163"/>
      <c r="K144" s="7"/>
      <c r="L144" s="238"/>
      <c r="M144" s="10"/>
      <c r="N144" s="7"/>
      <c r="O144" s="195"/>
      <c r="P144" s="14"/>
      <c r="Q144" s="189"/>
      <c r="R144" s="114">
        <f>IF(C144="","",VLOOKUP(C144,データ!$A$2:$D$240,2,FALSE))</f>
      </c>
      <c r="S144" s="115">
        <f>IF(C144="","",VLOOKUP(C144,データ!$A$2:$D$240,3,FALSE))</f>
      </c>
      <c r="T144" s="116">
        <f>IF(C144="","",VLOOKUP(C144,データ!$A$2:$D$240,4,FALSE))</f>
      </c>
      <c r="U144" s="50"/>
      <c r="V144" s="55"/>
      <c r="W144" s="203">
        <f t="shared" si="12"/>
      </c>
      <c r="X144" s="204">
        <f t="shared" si="13"/>
      </c>
      <c r="Y144" s="55">
        <f t="shared" si="14"/>
      </c>
      <c r="Z144" s="55">
        <f t="shared" si="15"/>
      </c>
      <c r="AE144" s="207"/>
      <c r="AF144" s="208"/>
    </row>
    <row r="145" spans="1:32" ht="15.75">
      <c r="A145" s="19"/>
      <c r="B145" s="227">
        <v>137</v>
      </c>
      <c r="C145" s="44"/>
      <c r="D145" s="37"/>
      <c r="E145" s="11"/>
      <c r="F145" s="7"/>
      <c r="G145" s="12"/>
      <c r="H145" s="15"/>
      <c r="I145" s="7"/>
      <c r="J145" s="161"/>
      <c r="K145" s="7"/>
      <c r="L145" s="238"/>
      <c r="M145" s="10"/>
      <c r="N145" s="7"/>
      <c r="O145" s="191"/>
      <c r="P145" s="15"/>
      <c r="Q145" s="180"/>
      <c r="R145" s="108">
        <f>IF(C145="","",VLOOKUP(C145,データ!$A$2:$D$240,2,FALSE))</f>
      </c>
      <c r="S145" s="109">
        <f>IF(C145="","",VLOOKUP(C145,データ!$A$2:$D$240,3,FALSE))</f>
      </c>
      <c r="T145" s="110">
        <f>IF(C145="","",VLOOKUP(C145,データ!$A$2:$D$240,4,FALSE))</f>
      </c>
      <c r="U145" s="48"/>
      <c r="V145" s="55"/>
      <c r="W145" s="203">
        <f t="shared" si="12"/>
      </c>
      <c r="X145" s="204">
        <f t="shared" si="13"/>
      </c>
      <c r="Y145" s="55">
        <f t="shared" si="14"/>
      </c>
      <c r="Z145" s="55">
        <f t="shared" si="15"/>
      </c>
      <c r="AE145" s="207"/>
      <c r="AF145" s="208"/>
    </row>
    <row r="146" spans="1:32" ht="15.75">
      <c r="A146" s="19"/>
      <c r="B146" s="227">
        <v>138</v>
      </c>
      <c r="C146" s="44"/>
      <c r="D146" s="37"/>
      <c r="E146" s="11"/>
      <c r="F146" s="7"/>
      <c r="G146" s="12"/>
      <c r="H146" s="15"/>
      <c r="I146" s="7"/>
      <c r="J146" s="161"/>
      <c r="K146" s="7"/>
      <c r="L146" s="238"/>
      <c r="M146" s="10"/>
      <c r="N146" s="7"/>
      <c r="O146" s="191"/>
      <c r="P146" s="15"/>
      <c r="Q146" s="180"/>
      <c r="R146" s="108">
        <f>IF(C146="","",VLOOKUP(C146,データ!$A$2:$D$240,2,FALSE))</f>
      </c>
      <c r="S146" s="109">
        <f>IF(C146="","",VLOOKUP(C146,データ!$A$2:$D$240,3,FALSE))</f>
      </c>
      <c r="T146" s="110">
        <f>IF(C146="","",VLOOKUP(C146,データ!$A$2:$D$240,4,FALSE))</f>
      </c>
      <c r="U146" s="48"/>
      <c r="V146" s="55"/>
      <c r="W146" s="203">
        <f t="shared" si="12"/>
      </c>
      <c r="X146" s="204">
        <f t="shared" si="13"/>
      </c>
      <c r="Y146" s="55">
        <f t="shared" si="14"/>
      </c>
      <c r="Z146" s="55">
        <f t="shared" si="15"/>
      </c>
      <c r="AE146" s="207"/>
      <c r="AF146" s="208"/>
    </row>
    <row r="147" spans="1:32" ht="15.75">
      <c r="A147" s="19"/>
      <c r="B147" s="227">
        <v>139</v>
      </c>
      <c r="C147" s="44"/>
      <c r="D147" s="37"/>
      <c r="E147" s="11"/>
      <c r="F147" s="7"/>
      <c r="G147" s="12"/>
      <c r="H147" s="15"/>
      <c r="I147" s="7"/>
      <c r="J147" s="161"/>
      <c r="K147" s="7"/>
      <c r="L147" s="238"/>
      <c r="M147" s="10"/>
      <c r="N147" s="7"/>
      <c r="O147" s="191"/>
      <c r="P147" s="15"/>
      <c r="Q147" s="180"/>
      <c r="R147" s="108">
        <f>IF(C147="","",VLOOKUP(C147,データ!$A$2:$D$240,2,FALSE))</f>
      </c>
      <c r="S147" s="109">
        <f>IF(C147="","",VLOOKUP(C147,データ!$A$2:$D$240,3,FALSE))</f>
      </c>
      <c r="T147" s="110">
        <f>IF(C147="","",VLOOKUP(C147,データ!$A$2:$D$240,4,FALSE))</f>
      </c>
      <c r="U147" s="48"/>
      <c r="V147" s="55"/>
      <c r="W147" s="203">
        <f t="shared" si="12"/>
      </c>
      <c r="X147" s="204">
        <f t="shared" si="13"/>
      </c>
      <c r="Y147" s="55">
        <f t="shared" si="14"/>
      </c>
      <c r="Z147" s="55">
        <f t="shared" si="15"/>
      </c>
      <c r="AE147" s="207"/>
      <c r="AF147" s="208"/>
    </row>
    <row r="148" spans="1:32" ht="16.5" thickBot="1">
      <c r="A148" s="19"/>
      <c r="B148" s="229">
        <v>140</v>
      </c>
      <c r="C148" s="46"/>
      <c r="D148" s="39"/>
      <c r="E148" s="16"/>
      <c r="F148" s="8"/>
      <c r="G148" s="34"/>
      <c r="H148" s="17"/>
      <c r="I148" s="8"/>
      <c r="J148" s="164"/>
      <c r="K148" s="8"/>
      <c r="L148" s="240"/>
      <c r="M148" s="35"/>
      <c r="N148" s="8"/>
      <c r="O148" s="193"/>
      <c r="P148" s="17"/>
      <c r="Q148" s="183"/>
      <c r="R148" s="117">
        <f>IF(C148="","",VLOOKUP(C148,データ!$A$2:$D$240,2,FALSE))</f>
      </c>
      <c r="S148" s="118">
        <f>IF(C148="","",VLOOKUP(C148,データ!$A$2:$D$240,3,FALSE))</f>
      </c>
      <c r="T148" s="119">
        <f>IF(C148="","",VLOOKUP(C148,データ!$A$2:$D$240,4,FALSE))</f>
      </c>
      <c r="U148" s="51"/>
      <c r="V148" s="55"/>
      <c r="W148" s="203">
        <f t="shared" si="12"/>
      </c>
      <c r="X148" s="204">
        <f t="shared" si="13"/>
      </c>
      <c r="Y148" s="55">
        <f t="shared" si="14"/>
      </c>
      <c r="Z148" s="55">
        <f t="shared" si="15"/>
      </c>
      <c r="AE148" s="207"/>
      <c r="AF148" s="208"/>
    </row>
    <row r="149" spans="1:32" ht="15.75">
      <c r="A149" s="19"/>
      <c r="B149" s="227">
        <v>141</v>
      </c>
      <c r="C149" s="44"/>
      <c r="D149" s="37"/>
      <c r="E149" s="11"/>
      <c r="F149" s="7"/>
      <c r="G149" s="12"/>
      <c r="H149" s="7"/>
      <c r="I149" s="7"/>
      <c r="J149" s="161"/>
      <c r="K149" s="7"/>
      <c r="L149" s="238"/>
      <c r="M149" s="10"/>
      <c r="N149" s="7"/>
      <c r="O149" s="191"/>
      <c r="P149" s="15"/>
      <c r="Q149" s="180"/>
      <c r="R149" s="120">
        <f>IF(C149="","",VLOOKUP(C149,データ!$A$2:$D$240,2,FALSE))</f>
      </c>
      <c r="S149" s="121">
        <f>IF(C149="","",VLOOKUP(C149,データ!$A$2:$D$240,3,FALSE))</f>
      </c>
      <c r="T149" s="122">
        <f>IF(C149="","",VLOOKUP(C149,データ!$A$2:$D$240,4,FALSE))</f>
      </c>
      <c r="U149" s="52"/>
      <c r="V149" s="55"/>
      <c r="W149" s="203">
        <f t="shared" si="12"/>
      </c>
      <c r="X149" s="204">
        <f t="shared" si="13"/>
      </c>
      <c r="Y149" s="55">
        <f t="shared" si="14"/>
      </c>
      <c r="Z149" s="55">
        <f t="shared" si="15"/>
      </c>
      <c r="AE149" s="207"/>
      <c r="AF149" s="208"/>
    </row>
    <row r="150" spans="1:32" ht="15.75">
      <c r="A150" s="19"/>
      <c r="B150" s="227">
        <v>142</v>
      </c>
      <c r="C150" s="44"/>
      <c r="D150" s="37"/>
      <c r="E150" s="11"/>
      <c r="F150" s="7"/>
      <c r="G150" s="12"/>
      <c r="H150" s="7"/>
      <c r="I150" s="7"/>
      <c r="J150" s="161"/>
      <c r="K150" s="7"/>
      <c r="L150" s="238"/>
      <c r="M150" s="10"/>
      <c r="N150" s="7"/>
      <c r="O150" s="191"/>
      <c r="P150" s="15"/>
      <c r="Q150" s="180"/>
      <c r="R150" s="108">
        <f>IF(C150="","",VLOOKUP(C150,データ!$A$2:$D$240,2,FALSE))</f>
      </c>
      <c r="S150" s="109">
        <f>IF(C150="","",VLOOKUP(C150,データ!$A$2:$D$240,3,FALSE))</f>
      </c>
      <c r="T150" s="110">
        <f>IF(C150="","",VLOOKUP(C150,データ!$A$2:$D$240,4,FALSE))</f>
      </c>
      <c r="U150" s="48"/>
      <c r="V150" s="55"/>
      <c r="W150" s="203">
        <f t="shared" si="12"/>
      </c>
      <c r="X150" s="204">
        <f t="shared" si="13"/>
      </c>
      <c r="Y150" s="55">
        <f t="shared" si="14"/>
      </c>
      <c r="Z150" s="55">
        <f t="shared" si="15"/>
      </c>
      <c r="AE150" s="207"/>
      <c r="AF150" s="208"/>
    </row>
    <row r="151" spans="1:32" ht="15.75">
      <c r="A151" s="19"/>
      <c r="B151" s="227">
        <v>143</v>
      </c>
      <c r="C151" s="44"/>
      <c r="D151" s="37"/>
      <c r="E151" s="11"/>
      <c r="F151" s="7"/>
      <c r="G151" s="12"/>
      <c r="H151" s="7"/>
      <c r="I151" s="7"/>
      <c r="J151" s="161"/>
      <c r="K151" s="7"/>
      <c r="L151" s="238"/>
      <c r="M151" s="10"/>
      <c r="N151" s="7"/>
      <c r="O151" s="191"/>
      <c r="P151" s="15"/>
      <c r="Q151" s="180"/>
      <c r="R151" s="108">
        <f>IF(C151="","",VLOOKUP(C151,データ!$A$2:$D$240,2,FALSE))</f>
      </c>
      <c r="S151" s="109">
        <f>IF(C151="","",VLOOKUP(C151,データ!$A$2:$D$240,3,FALSE))</f>
      </c>
      <c r="T151" s="110">
        <f>IF(C151="","",VLOOKUP(C151,データ!$A$2:$D$240,4,FALSE))</f>
      </c>
      <c r="U151" s="48"/>
      <c r="V151" s="55"/>
      <c r="W151" s="203">
        <f t="shared" si="12"/>
      </c>
      <c r="X151" s="204">
        <f t="shared" si="13"/>
      </c>
      <c r="Y151" s="55">
        <f t="shared" si="14"/>
      </c>
      <c r="Z151" s="55">
        <f t="shared" si="15"/>
      </c>
      <c r="AE151" s="207"/>
      <c r="AF151" s="208"/>
    </row>
    <row r="152" spans="1:32" ht="15.75">
      <c r="A152" s="19"/>
      <c r="B152" s="227">
        <v>144</v>
      </c>
      <c r="C152" s="44"/>
      <c r="D152" s="37"/>
      <c r="E152" s="11"/>
      <c r="F152" s="7"/>
      <c r="G152" s="12"/>
      <c r="H152" s="7"/>
      <c r="I152" s="7"/>
      <c r="J152" s="161"/>
      <c r="K152" s="7"/>
      <c r="L152" s="238"/>
      <c r="M152" s="10"/>
      <c r="N152" s="7"/>
      <c r="O152" s="191"/>
      <c r="P152" s="15"/>
      <c r="Q152" s="180"/>
      <c r="R152" s="108">
        <f>IF(C152="","",VLOOKUP(C152,データ!$A$2:$D$240,2,FALSE))</f>
      </c>
      <c r="S152" s="109">
        <f>IF(C152="","",VLOOKUP(C152,データ!$A$2:$D$240,3,FALSE))</f>
      </c>
      <c r="T152" s="110">
        <f>IF(C152="","",VLOOKUP(C152,データ!$A$2:$D$240,4,FALSE))</f>
      </c>
      <c r="U152" s="48"/>
      <c r="V152" s="55"/>
      <c r="W152" s="203">
        <f t="shared" si="12"/>
      </c>
      <c r="X152" s="204">
        <f t="shared" si="13"/>
      </c>
      <c r="Y152" s="55">
        <f t="shared" si="14"/>
      </c>
      <c r="Z152" s="55">
        <f t="shared" si="15"/>
      </c>
      <c r="AE152" s="207"/>
      <c r="AF152" s="208"/>
    </row>
    <row r="153" spans="1:32" ht="15.75">
      <c r="A153" s="19"/>
      <c r="B153" s="228">
        <v>145</v>
      </c>
      <c r="C153" s="45"/>
      <c r="D153" s="38"/>
      <c r="E153" s="31"/>
      <c r="F153" s="9"/>
      <c r="G153" s="32"/>
      <c r="H153" s="13"/>
      <c r="I153" s="13"/>
      <c r="J153" s="162"/>
      <c r="K153" s="9"/>
      <c r="L153" s="239"/>
      <c r="M153" s="33"/>
      <c r="N153" s="9"/>
      <c r="O153" s="192"/>
      <c r="P153" s="181"/>
      <c r="Q153" s="182"/>
      <c r="R153" s="111">
        <f>IF(C153="","",VLOOKUP(C153,データ!$A$2:$D$240,2,FALSE))</f>
      </c>
      <c r="S153" s="112">
        <f>IF(C153="","",VLOOKUP(C153,データ!$A$2:$D$240,3,FALSE))</f>
      </c>
      <c r="T153" s="113">
        <f>IF(C153="","",VLOOKUP(C153,データ!$A$2:$D$240,4,FALSE))</f>
      </c>
      <c r="U153" s="49"/>
      <c r="V153" s="55"/>
      <c r="W153" s="203">
        <f t="shared" si="12"/>
      </c>
      <c r="X153" s="204">
        <f t="shared" si="13"/>
      </c>
      <c r="Y153" s="55">
        <f t="shared" si="14"/>
      </c>
      <c r="Z153" s="55">
        <f t="shared" si="15"/>
      </c>
      <c r="AE153" s="207"/>
      <c r="AF153" s="208"/>
    </row>
    <row r="154" spans="1:32" ht="15.75">
      <c r="A154" s="19"/>
      <c r="B154" s="227">
        <v>146</v>
      </c>
      <c r="C154" s="44"/>
      <c r="D154" s="37"/>
      <c r="E154" s="11"/>
      <c r="F154" s="7"/>
      <c r="G154" s="12"/>
      <c r="H154" s="14"/>
      <c r="I154" s="99"/>
      <c r="J154" s="163"/>
      <c r="K154" s="7"/>
      <c r="L154" s="238"/>
      <c r="M154" s="10"/>
      <c r="N154" s="7"/>
      <c r="O154" s="191"/>
      <c r="P154" s="15"/>
      <c r="Q154" s="180"/>
      <c r="R154" s="126">
        <f>IF(C154="","",VLOOKUP(C154,データ!$A$2:$D$240,2,FALSE))</f>
      </c>
      <c r="S154" s="127">
        <f>IF(C154="","",VLOOKUP(C154,データ!$A$2:$D$240,3,FALSE))</f>
      </c>
      <c r="T154" s="128">
        <f>IF(C154="","",VLOOKUP(C154,データ!$A$2:$D$240,4,FALSE))</f>
      </c>
      <c r="U154" s="50"/>
      <c r="V154" s="55"/>
      <c r="W154" s="203">
        <f t="shared" si="12"/>
      </c>
      <c r="X154" s="204">
        <f t="shared" si="13"/>
      </c>
      <c r="Y154" s="55">
        <f t="shared" si="14"/>
      </c>
      <c r="Z154" s="55">
        <f t="shared" si="15"/>
      </c>
      <c r="AE154" s="207"/>
      <c r="AF154" s="208"/>
    </row>
    <row r="155" spans="1:32" ht="15.75">
      <c r="A155" s="19"/>
      <c r="B155" s="227">
        <v>147</v>
      </c>
      <c r="C155" s="44"/>
      <c r="D155" s="37"/>
      <c r="E155" s="11"/>
      <c r="F155" s="7"/>
      <c r="G155" s="12"/>
      <c r="H155" s="15"/>
      <c r="I155" s="7"/>
      <c r="J155" s="161"/>
      <c r="K155" s="7"/>
      <c r="L155" s="238"/>
      <c r="M155" s="10"/>
      <c r="N155" s="7"/>
      <c r="O155" s="191"/>
      <c r="P155" s="15"/>
      <c r="Q155" s="180"/>
      <c r="R155" s="108">
        <f>IF(C155="","",VLOOKUP(C155,データ!$A$2:$D$240,2,FALSE))</f>
      </c>
      <c r="S155" s="109">
        <f>IF(C155="","",VLOOKUP(C155,データ!$A$2:$D$240,3,FALSE))</f>
      </c>
      <c r="T155" s="110">
        <f>IF(C155="","",VLOOKUP(C155,データ!$A$2:$D$240,4,FALSE))</f>
      </c>
      <c r="U155" s="48"/>
      <c r="V155" s="55"/>
      <c r="W155" s="203">
        <f t="shared" si="12"/>
      </c>
      <c r="X155" s="204">
        <f t="shared" si="13"/>
      </c>
      <c r="Y155" s="55">
        <f t="shared" si="14"/>
      </c>
      <c r="Z155" s="55">
        <f t="shared" si="15"/>
      </c>
      <c r="AE155" s="207"/>
      <c r="AF155" s="208"/>
    </row>
    <row r="156" spans="1:32" ht="15.75">
      <c r="A156" s="19"/>
      <c r="B156" s="227">
        <v>148</v>
      </c>
      <c r="C156" s="44"/>
      <c r="D156" s="37"/>
      <c r="E156" s="11"/>
      <c r="F156" s="7"/>
      <c r="G156" s="12"/>
      <c r="H156" s="15"/>
      <c r="I156" s="7"/>
      <c r="J156" s="161"/>
      <c r="K156" s="7"/>
      <c r="L156" s="238"/>
      <c r="M156" s="10"/>
      <c r="N156" s="7"/>
      <c r="O156" s="191"/>
      <c r="P156" s="15"/>
      <c r="Q156" s="180"/>
      <c r="R156" s="108">
        <f>IF(C156="","",VLOOKUP(C156,データ!$A$2:$D$240,2,FALSE))</f>
      </c>
      <c r="S156" s="109">
        <f>IF(C156="","",VLOOKUP(C156,データ!$A$2:$D$240,3,FALSE))</f>
      </c>
      <c r="T156" s="110">
        <f>IF(C156="","",VLOOKUP(C156,データ!$A$2:$D$240,4,FALSE))</f>
      </c>
      <c r="U156" s="48"/>
      <c r="V156" s="55"/>
      <c r="W156" s="203">
        <f t="shared" si="12"/>
      </c>
      <c r="X156" s="204">
        <f t="shared" si="13"/>
      </c>
      <c r="Y156" s="55">
        <f t="shared" si="14"/>
      </c>
      <c r="Z156" s="55">
        <f t="shared" si="15"/>
      </c>
      <c r="AE156" s="207"/>
      <c r="AF156" s="208"/>
    </row>
    <row r="157" spans="1:32" ht="15.75">
      <c r="A157" s="19"/>
      <c r="B157" s="227">
        <v>149</v>
      </c>
      <c r="C157" s="44"/>
      <c r="D157" s="37"/>
      <c r="E157" s="11"/>
      <c r="F157" s="7"/>
      <c r="G157" s="12"/>
      <c r="H157" s="15"/>
      <c r="I157" s="7"/>
      <c r="J157" s="161"/>
      <c r="K157" s="7"/>
      <c r="L157" s="238"/>
      <c r="M157" s="10"/>
      <c r="N157" s="7"/>
      <c r="O157" s="191"/>
      <c r="P157" s="15"/>
      <c r="Q157" s="180"/>
      <c r="R157" s="108">
        <f>IF(C157="","",VLOOKUP(C157,データ!$A$2:$D$240,2,FALSE))</f>
      </c>
      <c r="S157" s="109">
        <f>IF(C157="","",VLOOKUP(C157,データ!$A$2:$D$240,3,FALSE))</f>
      </c>
      <c r="T157" s="110">
        <f>IF(C157="","",VLOOKUP(C157,データ!$A$2:$D$240,4,FALSE))</f>
      </c>
      <c r="U157" s="48"/>
      <c r="V157" s="55"/>
      <c r="W157" s="203">
        <f t="shared" si="12"/>
      </c>
      <c r="X157" s="204">
        <f t="shared" si="13"/>
      </c>
      <c r="Y157" s="55">
        <f t="shared" si="14"/>
      </c>
      <c r="Z157" s="55">
        <f t="shared" si="15"/>
      </c>
      <c r="AE157" s="207"/>
      <c r="AF157" s="208"/>
    </row>
    <row r="158" spans="1:32" ht="16.5" thickBot="1">
      <c r="A158" s="19"/>
      <c r="B158" s="229">
        <v>150</v>
      </c>
      <c r="C158" s="46"/>
      <c r="D158" s="39"/>
      <c r="E158" s="16"/>
      <c r="F158" s="8"/>
      <c r="G158" s="34"/>
      <c r="H158" s="17"/>
      <c r="I158" s="8"/>
      <c r="J158" s="164"/>
      <c r="K158" s="8"/>
      <c r="L158" s="240"/>
      <c r="M158" s="35"/>
      <c r="N158" s="8"/>
      <c r="O158" s="193"/>
      <c r="P158" s="17"/>
      <c r="Q158" s="183"/>
      <c r="R158" s="117">
        <f>IF(C158="","",VLOOKUP(C158,データ!$A$2:$D$240,2,FALSE))</f>
      </c>
      <c r="S158" s="118">
        <f>IF(C158="","",VLOOKUP(C158,データ!$A$2:$D$240,3,FALSE))</f>
      </c>
      <c r="T158" s="119">
        <f>IF(C158="","",VLOOKUP(C158,データ!$A$2:$D$240,4,FALSE))</f>
      </c>
      <c r="U158" s="51"/>
      <c r="V158" s="55"/>
      <c r="W158" s="203">
        <f t="shared" si="12"/>
      </c>
      <c r="X158" s="204">
        <f t="shared" si="13"/>
      </c>
      <c r="Y158" s="55">
        <f t="shared" si="14"/>
      </c>
      <c r="Z158" s="55">
        <f t="shared" si="15"/>
      </c>
      <c r="AE158" s="207"/>
      <c r="AF158" s="208"/>
    </row>
    <row r="159" spans="1:32" ht="15.75">
      <c r="A159" s="19"/>
      <c r="B159" s="227">
        <v>151</v>
      </c>
      <c r="C159" s="44"/>
      <c r="D159" s="37"/>
      <c r="E159" s="11"/>
      <c r="F159" s="7"/>
      <c r="G159" s="12"/>
      <c r="H159" s="7"/>
      <c r="I159" s="7"/>
      <c r="J159" s="161"/>
      <c r="K159" s="7"/>
      <c r="L159" s="238"/>
      <c r="M159" s="10"/>
      <c r="N159" s="7"/>
      <c r="O159" s="191"/>
      <c r="P159" s="15"/>
      <c r="Q159" s="180"/>
      <c r="R159" s="120">
        <f>IF(C159="","",VLOOKUP(C159,データ!$A$2:$D$240,2,FALSE))</f>
      </c>
      <c r="S159" s="121">
        <f>IF(C159="","",VLOOKUP(C159,データ!$A$2:$D$240,3,FALSE))</f>
      </c>
      <c r="T159" s="122">
        <f>IF(C159="","",VLOOKUP(C159,データ!$A$2:$D$240,4,FALSE))</f>
      </c>
      <c r="U159" s="52"/>
      <c r="V159" s="55"/>
      <c r="W159" s="203">
        <f t="shared" si="12"/>
      </c>
      <c r="X159" s="204">
        <f t="shared" si="13"/>
      </c>
      <c r="Y159" s="55">
        <f t="shared" si="14"/>
      </c>
      <c r="Z159" s="55">
        <f t="shared" si="15"/>
      </c>
      <c r="AE159" s="207"/>
      <c r="AF159" s="208"/>
    </row>
    <row r="160" spans="1:32" ht="15.75">
      <c r="A160" s="19"/>
      <c r="B160" s="227">
        <v>152</v>
      </c>
      <c r="C160" s="44"/>
      <c r="D160" s="37"/>
      <c r="E160" s="11"/>
      <c r="F160" s="7"/>
      <c r="G160" s="12"/>
      <c r="H160" s="7"/>
      <c r="I160" s="7"/>
      <c r="J160" s="161"/>
      <c r="K160" s="7"/>
      <c r="L160" s="238"/>
      <c r="M160" s="10"/>
      <c r="N160" s="7"/>
      <c r="O160" s="191"/>
      <c r="P160" s="15"/>
      <c r="Q160" s="180"/>
      <c r="R160" s="108">
        <f>IF(C160="","",VLOOKUP(C160,データ!$A$2:$D$240,2,FALSE))</f>
      </c>
      <c r="S160" s="109">
        <f>IF(C160="","",VLOOKUP(C160,データ!$A$2:$D$240,3,FALSE))</f>
      </c>
      <c r="T160" s="110">
        <f>IF(C160="","",VLOOKUP(C160,データ!$A$2:$D$240,4,FALSE))</f>
      </c>
      <c r="U160" s="48"/>
      <c r="V160" s="55"/>
      <c r="W160" s="203">
        <f t="shared" si="12"/>
      </c>
      <c r="X160" s="204">
        <f t="shared" si="13"/>
      </c>
      <c r="Y160" s="55">
        <f t="shared" si="14"/>
      </c>
      <c r="Z160" s="55">
        <f t="shared" si="15"/>
      </c>
      <c r="AE160" s="207"/>
      <c r="AF160" s="208"/>
    </row>
    <row r="161" spans="1:32" ht="15.75">
      <c r="A161" s="19"/>
      <c r="B161" s="227">
        <v>153</v>
      </c>
      <c r="C161" s="44"/>
      <c r="D161" s="37"/>
      <c r="E161" s="11"/>
      <c r="F161" s="7"/>
      <c r="G161" s="12"/>
      <c r="H161" s="7"/>
      <c r="I161" s="7"/>
      <c r="J161" s="161"/>
      <c r="K161" s="7"/>
      <c r="L161" s="238"/>
      <c r="M161" s="10"/>
      <c r="N161" s="7"/>
      <c r="O161" s="191"/>
      <c r="P161" s="15"/>
      <c r="Q161" s="180"/>
      <c r="R161" s="108">
        <f>IF(C161="","",VLOOKUP(C161,データ!$A$2:$D$240,2,FALSE))</f>
      </c>
      <c r="S161" s="109">
        <f>IF(C161="","",VLOOKUP(C161,データ!$A$2:$D$240,3,FALSE))</f>
      </c>
      <c r="T161" s="110">
        <f>IF(C161="","",VLOOKUP(C161,データ!$A$2:$D$240,4,FALSE))</f>
      </c>
      <c r="U161" s="48"/>
      <c r="V161" s="55"/>
      <c r="W161" s="203">
        <f t="shared" si="12"/>
      </c>
      <c r="X161" s="204">
        <f t="shared" si="13"/>
      </c>
      <c r="Y161" s="55">
        <f t="shared" si="14"/>
      </c>
      <c r="Z161" s="55">
        <f t="shared" si="15"/>
      </c>
      <c r="AE161" s="207"/>
      <c r="AF161" s="208"/>
    </row>
    <row r="162" spans="1:32" ht="15.75">
      <c r="A162" s="19"/>
      <c r="B162" s="227">
        <v>154</v>
      </c>
      <c r="C162" s="44"/>
      <c r="D162" s="37"/>
      <c r="E162" s="11"/>
      <c r="F162" s="7"/>
      <c r="G162" s="12"/>
      <c r="H162" s="7"/>
      <c r="I162" s="7"/>
      <c r="J162" s="161"/>
      <c r="K162" s="7"/>
      <c r="L162" s="238"/>
      <c r="M162" s="10"/>
      <c r="N162" s="7"/>
      <c r="O162" s="191"/>
      <c r="P162" s="15"/>
      <c r="Q162" s="180"/>
      <c r="R162" s="108">
        <f>IF(C162="","",VLOOKUP(C162,データ!$A$2:$D$240,2,FALSE))</f>
      </c>
      <c r="S162" s="109">
        <f>IF(C162="","",VLOOKUP(C162,データ!$A$2:$D$240,3,FALSE))</f>
      </c>
      <c r="T162" s="110">
        <f>IF(C162="","",VLOOKUP(C162,データ!$A$2:$D$240,4,FALSE))</f>
      </c>
      <c r="U162" s="48"/>
      <c r="V162" s="55"/>
      <c r="W162" s="203">
        <f t="shared" si="12"/>
      </c>
      <c r="X162" s="204">
        <f t="shared" si="13"/>
      </c>
      <c r="Y162" s="55">
        <f t="shared" si="14"/>
      </c>
      <c r="Z162" s="55">
        <f t="shared" si="15"/>
      </c>
      <c r="AE162" s="207"/>
      <c r="AF162" s="208"/>
    </row>
    <row r="163" spans="1:32" ht="15.75">
      <c r="A163" s="19"/>
      <c r="B163" s="228">
        <v>155</v>
      </c>
      <c r="C163" s="45"/>
      <c r="D163" s="38"/>
      <c r="E163" s="31"/>
      <c r="F163" s="9"/>
      <c r="G163" s="32"/>
      <c r="H163" s="13"/>
      <c r="I163" s="13"/>
      <c r="J163" s="162"/>
      <c r="K163" s="9"/>
      <c r="L163" s="239"/>
      <c r="M163" s="33"/>
      <c r="N163" s="9"/>
      <c r="O163" s="192"/>
      <c r="P163" s="181"/>
      <c r="Q163" s="182"/>
      <c r="R163" s="111">
        <f>IF(C163="","",VLOOKUP(C163,データ!$A$2:$D$240,2,FALSE))</f>
      </c>
      <c r="S163" s="112">
        <f>IF(C163="","",VLOOKUP(C163,データ!$A$2:$D$240,3,FALSE))</f>
      </c>
      <c r="T163" s="113">
        <f>IF(C163="","",VLOOKUP(C163,データ!$A$2:$D$240,4,FALSE))</f>
      </c>
      <c r="U163" s="49"/>
      <c r="V163" s="55"/>
      <c r="W163" s="203">
        <f t="shared" si="12"/>
      </c>
      <c r="X163" s="204">
        <f t="shared" si="13"/>
      </c>
      <c r="Y163" s="55">
        <f t="shared" si="14"/>
      </c>
      <c r="Z163" s="55">
        <f t="shared" si="15"/>
      </c>
      <c r="AE163" s="207"/>
      <c r="AF163" s="208"/>
    </row>
    <row r="164" spans="1:32" ht="15.75">
      <c r="A164" s="19"/>
      <c r="B164" s="227">
        <v>156</v>
      </c>
      <c r="C164" s="44"/>
      <c r="D164" s="37"/>
      <c r="E164" s="11"/>
      <c r="F164" s="7"/>
      <c r="G164" s="12"/>
      <c r="H164" s="14"/>
      <c r="I164" s="99"/>
      <c r="J164" s="163"/>
      <c r="K164" s="7"/>
      <c r="L164" s="238"/>
      <c r="M164" s="10"/>
      <c r="N164" s="7"/>
      <c r="O164" s="191"/>
      <c r="P164" s="15"/>
      <c r="Q164" s="180"/>
      <c r="R164" s="114">
        <f>IF(C164="","",VLOOKUP(C164,データ!$A$2:$D$240,2,FALSE))</f>
      </c>
      <c r="S164" s="115">
        <f>IF(C164="","",VLOOKUP(C164,データ!$A$2:$D$240,3,FALSE))</f>
      </c>
      <c r="T164" s="116">
        <f>IF(C164="","",VLOOKUP(C164,データ!$A$2:$D$240,4,FALSE))</f>
      </c>
      <c r="U164" s="50"/>
      <c r="V164" s="55"/>
      <c r="W164" s="203">
        <f t="shared" si="12"/>
      </c>
      <c r="X164" s="204">
        <f t="shared" si="13"/>
      </c>
      <c r="Y164" s="55">
        <f t="shared" si="14"/>
      </c>
      <c r="Z164" s="55">
        <f t="shared" si="15"/>
      </c>
      <c r="AE164" s="207"/>
      <c r="AF164" s="208"/>
    </row>
    <row r="165" spans="1:32" ht="15.75">
      <c r="A165" s="19"/>
      <c r="B165" s="227">
        <v>157</v>
      </c>
      <c r="C165" s="44"/>
      <c r="D165" s="37"/>
      <c r="E165" s="11"/>
      <c r="F165" s="7"/>
      <c r="G165" s="12"/>
      <c r="H165" s="15"/>
      <c r="I165" s="7"/>
      <c r="J165" s="161"/>
      <c r="K165" s="7"/>
      <c r="L165" s="238"/>
      <c r="M165" s="10"/>
      <c r="N165" s="7"/>
      <c r="O165" s="191"/>
      <c r="P165" s="15"/>
      <c r="Q165" s="180"/>
      <c r="R165" s="108">
        <f>IF(C165="","",VLOOKUP(C165,データ!$A$2:$D$240,2,FALSE))</f>
      </c>
      <c r="S165" s="109">
        <f>IF(C165="","",VLOOKUP(C165,データ!$A$2:$D$240,3,FALSE))</f>
      </c>
      <c r="T165" s="110">
        <f>IF(C165="","",VLOOKUP(C165,データ!$A$2:$D$240,4,FALSE))</f>
      </c>
      <c r="U165" s="48"/>
      <c r="V165" s="55"/>
      <c r="W165" s="203">
        <f t="shared" si="12"/>
      </c>
      <c r="X165" s="204">
        <f t="shared" si="13"/>
      </c>
      <c r="Y165" s="55">
        <f t="shared" si="14"/>
      </c>
      <c r="Z165" s="55">
        <f t="shared" si="15"/>
      </c>
      <c r="AE165" s="207"/>
      <c r="AF165" s="208"/>
    </row>
    <row r="166" spans="1:32" ht="15.75">
      <c r="A166" s="19"/>
      <c r="B166" s="227">
        <v>158</v>
      </c>
      <c r="C166" s="44"/>
      <c r="D166" s="37"/>
      <c r="E166" s="11"/>
      <c r="F166" s="7"/>
      <c r="G166" s="12"/>
      <c r="H166" s="15"/>
      <c r="I166" s="7"/>
      <c r="J166" s="161"/>
      <c r="K166" s="7"/>
      <c r="L166" s="238"/>
      <c r="M166" s="10"/>
      <c r="N166" s="7"/>
      <c r="O166" s="191"/>
      <c r="P166" s="15"/>
      <c r="Q166" s="180"/>
      <c r="R166" s="108">
        <f>IF(C166="","",VLOOKUP(C166,データ!$A$2:$D$240,2,FALSE))</f>
      </c>
      <c r="S166" s="109">
        <f>IF(C166="","",VLOOKUP(C166,データ!$A$2:$D$240,3,FALSE))</f>
      </c>
      <c r="T166" s="110">
        <f>IF(C166="","",VLOOKUP(C166,データ!$A$2:$D$240,4,FALSE))</f>
      </c>
      <c r="U166" s="48"/>
      <c r="V166" s="55"/>
      <c r="W166" s="203">
        <f t="shared" si="12"/>
      </c>
      <c r="X166" s="204">
        <f t="shared" si="13"/>
      </c>
      <c r="Y166" s="55">
        <f t="shared" si="14"/>
      </c>
      <c r="Z166" s="55">
        <f t="shared" si="15"/>
      </c>
      <c r="AE166" s="207"/>
      <c r="AF166" s="208"/>
    </row>
    <row r="167" spans="1:32" ht="15.75">
      <c r="A167" s="19"/>
      <c r="B167" s="227">
        <v>159</v>
      </c>
      <c r="C167" s="44"/>
      <c r="D167" s="37"/>
      <c r="E167" s="11"/>
      <c r="F167" s="7"/>
      <c r="G167" s="12"/>
      <c r="H167" s="15"/>
      <c r="I167" s="7"/>
      <c r="J167" s="161"/>
      <c r="K167" s="7"/>
      <c r="L167" s="238"/>
      <c r="M167" s="10"/>
      <c r="N167" s="7"/>
      <c r="O167" s="191"/>
      <c r="P167" s="15"/>
      <c r="Q167" s="180"/>
      <c r="R167" s="108">
        <f>IF(C167="","",VLOOKUP(C167,データ!$A$2:$D$240,2,FALSE))</f>
      </c>
      <c r="S167" s="109">
        <f>IF(C167="","",VLOOKUP(C167,データ!$A$2:$D$240,3,FALSE))</f>
      </c>
      <c r="T167" s="110">
        <f>IF(C167="","",VLOOKUP(C167,データ!$A$2:$D$240,4,FALSE))</f>
      </c>
      <c r="U167" s="48"/>
      <c r="V167" s="55"/>
      <c r="W167" s="203">
        <f t="shared" si="12"/>
      </c>
      <c r="X167" s="204">
        <f t="shared" si="13"/>
      </c>
      <c r="Y167" s="55">
        <f t="shared" si="14"/>
      </c>
      <c r="Z167" s="55">
        <f t="shared" si="15"/>
      </c>
      <c r="AE167" s="207"/>
      <c r="AF167" s="208"/>
    </row>
    <row r="168" spans="1:32" ht="16.5" thickBot="1">
      <c r="A168" s="19"/>
      <c r="B168" s="229">
        <v>160</v>
      </c>
      <c r="C168" s="46"/>
      <c r="D168" s="39"/>
      <c r="E168" s="16"/>
      <c r="F168" s="8"/>
      <c r="G168" s="34"/>
      <c r="H168" s="17"/>
      <c r="I168" s="8"/>
      <c r="J168" s="164"/>
      <c r="K168" s="8"/>
      <c r="L168" s="240"/>
      <c r="M168" s="35"/>
      <c r="N168" s="8"/>
      <c r="O168" s="193"/>
      <c r="P168" s="17"/>
      <c r="Q168" s="183"/>
      <c r="R168" s="117">
        <f>IF(C168="","",VLOOKUP(C168,データ!$A$2:$D$240,2,FALSE))</f>
      </c>
      <c r="S168" s="118">
        <f>IF(C168="","",VLOOKUP(C168,データ!$A$2:$D$240,3,FALSE))</f>
      </c>
      <c r="T168" s="119">
        <f>IF(C168="","",VLOOKUP(C168,データ!$A$2:$D$240,4,FALSE))</f>
      </c>
      <c r="U168" s="51"/>
      <c r="V168" s="55"/>
      <c r="W168" s="203">
        <f t="shared" si="12"/>
      </c>
      <c r="X168" s="204">
        <f t="shared" si="13"/>
      </c>
      <c r="Y168" s="55">
        <f t="shared" si="14"/>
      </c>
      <c r="Z168" s="55">
        <f t="shared" si="15"/>
      </c>
      <c r="AE168" s="207"/>
      <c r="AF168" s="208"/>
    </row>
    <row r="169" spans="1:32" ht="15.75">
      <c r="A169" s="19"/>
      <c r="B169" s="227">
        <v>161</v>
      </c>
      <c r="C169" s="44"/>
      <c r="D169" s="37"/>
      <c r="E169" s="11"/>
      <c r="F169" s="7"/>
      <c r="G169" s="12"/>
      <c r="H169" s="7"/>
      <c r="I169" s="7"/>
      <c r="J169" s="161"/>
      <c r="K169" s="7"/>
      <c r="L169" s="238"/>
      <c r="M169" s="10"/>
      <c r="N169" s="7"/>
      <c r="O169" s="191"/>
      <c r="P169" s="15"/>
      <c r="Q169" s="180"/>
      <c r="R169" s="120">
        <f>IF(C169="","",VLOOKUP(C169,データ!$A$2:$D$240,2,FALSE))</f>
      </c>
      <c r="S169" s="121">
        <f>IF(C169="","",VLOOKUP(C169,データ!$A$2:$D$240,3,FALSE))</f>
      </c>
      <c r="T169" s="122">
        <f>IF(C169="","",VLOOKUP(C169,データ!$A$2:$D$240,4,FALSE))</f>
      </c>
      <c r="U169" s="52"/>
      <c r="V169" s="55"/>
      <c r="W169" s="203">
        <f t="shared" si="12"/>
      </c>
      <c r="X169" s="204">
        <f t="shared" si="13"/>
      </c>
      <c r="Y169" s="55">
        <f t="shared" si="14"/>
      </c>
      <c r="Z169" s="55">
        <f t="shared" si="15"/>
      </c>
      <c r="AE169" s="207"/>
      <c r="AF169" s="208"/>
    </row>
    <row r="170" spans="1:32" ht="15.75">
      <c r="A170" s="19"/>
      <c r="B170" s="227">
        <v>162</v>
      </c>
      <c r="C170" s="44"/>
      <c r="D170" s="37"/>
      <c r="E170" s="11"/>
      <c r="F170" s="7"/>
      <c r="G170" s="12"/>
      <c r="H170" s="7"/>
      <c r="I170" s="7"/>
      <c r="J170" s="161"/>
      <c r="K170" s="7"/>
      <c r="L170" s="238"/>
      <c r="M170" s="10"/>
      <c r="N170" s="7"/>
      <c r="O170" s="191"/>
      <c r="P170" s="15"/>
      <c r="Q170" s="180"/>
      <c r="R170" s="108">
        <f>IF(C170="","",VLOOKUP(C170,データ!$A$2:$D$240,2,FALSE))</f>
      </c>
      <c r="S170" s="109">
        <f>IF(C170="","",VLOOKUP(C170,データ!$A$2:$D$240,3,FALSE))</f>
      </c>
      <c r="T170" s="110">
        <f>IF(C170="","",VLOOKUP(C170,データ!$A$2:$D$240,4,FALSE))</f>
      </c>
      <c r="U170" s="48"/>
      <c r="V170" s="55"/>
      <c r="W170" s="203">
        <f t="shared" si="12"/>
      </c>
      <c r="X170" s="204">
        <f t="shared" si="13"/>
      </c>
      <c r="Y170" s="55">
        <f t="shared" si="14"/>
      </c>
      <c r="Z170" s="55">
        <f t="shared" si="15"/>
      </c>
      <c r="AE170" s="207"/>
      <c r="AF170" s="208"/>
    </row>
    <row r="171" spans="1:32" ht="15.75">
      <c r="A171" s="19"/>
      <c r="B171" s="227">
        <v>163</v>
      </c>
      <c r="C171" s="44"/>
      <c r="D171" s="37"/>
      <c r="E171" s="11"/>
      <c r="F171" s="7"/>
      <c r="G171" s="12"/>
      <c r="H171" s="7"/>
      <c r="I171" s="7"/>
      <c r="J171" s="161"/>
      <c r="K171" s="7"/>
      <c r="L171" s="238"/>
      <c r="M171" s="10"/>
      <c r="N171" s="7"/>
      <c r="O171" s="191"/>
      <c r="P171" s="15"/>
      <c r="Q171" s="180"/>
      <c r="R171" s="108">
        <f>IF(C171="","",VLOOKUP(C171,データ!$A$2:$D$240,2,FALSE))</f>
      </c>
      <c r="S171" s="109">
        <f>IF(C171="","",VLOOKUP(C171,データ!$A$2:$D$240,3,FALSE))</f>
      </c>
      <c r="T171" s="110">
        <f>IF(C171="","",VLOOKUP(C171,データ!$A$2:$D$240,4,FALSE))</f>
      </c>
      <c r="U171" s="48"/>
      <c r="V171" s="55"/>
      <c r="W171" s="203">
        <f t="shared" si="12"/>
      </c>
      <c r="X171" s="204">
        <f t="shared" si="13"/>
      </c>
      <c r="Y171" s="55">
        <f t="shared" si="14"/>
      </c>
      <c r="Z171" s="55">
        <f t="shared" si="15"/>
      </c>
      <c r="AE171" s="207"/>
      <c r="AF171" s="208"/>
    </row>
    <row r="172" spans="1:32" ht="15.75">
      <c r="A172" s="19"/>
      <c r="B172" s="227">
        <v>164</v>
      </c>
      <c r="C172" s="44"/>
      <c r="D172" s="37"/>
      <c r="E172" s="11"/>
      <c r="F172" s="7"/>
      <c r="G172" s="12"/>
      <c r="H172" s="7"/>
      <c r="I172" s="7"/>
      <c r="J172" s="161"/>
      <c r="K172" s="7"/>
      <c r="L172" s="238"/>
      <c r="M172" s="10"/>
      <c r="N172" s="7"/>
      <c r="O172" s="191"/>
      <c r="P172" s="15"/>
      <c r="Q172" s="180"/>
      <c r="R172" s="108">
        <f>IF(C172="","",VLOOKUP(C172,データ!$A$2:$D$240,2,FALSE))</f>
      </c>
      <c r="S172" s="109">
        <f>IF(C172="","",VLOOKUP(C172,データ!$A$2:$D$240,3,FALSE))</f>
      </c>
      <c r="T172" s="110">
        <f>IF(C172="","",VLOOKUP(C172,データ!$A$2:$D$240,4,FALSE))</f>
      </c>
      <c r="U172" s="48"/>
      <c r="V172" s="55"/>
      <c r="W172" s="203">
        <f t="shared" si="12"/>
      </c>
      <c r="X172" s="204">
        <f t="shared" si="13"/>
      </c>
      <c r="Y172" s="55">
        <f t="shared" si="14"/>
      </c>
      <c r="Z172" s="55">
        <f t="shared" si="15"/>
      </c>
      <c r="AE172" s="207"/>
      <c r="AF172" s="208"/>
    </row>
    <row r="173" spans="1:32" ht="15.75">
      <c r="A173" s="19"/>
      <c r="B173" s="228">
        <v>165</v>
      </c>
      <c r="C173" s="45"/>
      <c r="D173" s="38"/>
      <c r="E173" s="31"/>
      <c r="F173" s="9"/>
      <c r="G173" s="32"/>
      <c r="H173" s="13"/>
      <c r="I173" s="13"/>
      <c r="J173" s="162"/>
      <c r="K173" s="9"/>
      <c r="L173" s="239"/>
      <c r="M173" s="33"/>
      <c r="N173" s="9"/>
      <c r="O173" s="194"/>
      <c r="P173" s="184"/>
      <c r="Q173" s="185"/>
      <c r="R173" s="123">
        <f>IF(C173="","",VLOOKUP(C173,データ!$A$2:$D$240,2,FALSE))</f>
      </c>
      <c r="S173" s="124">
        <f>IF(C173="","",VLOOKUP(C173,データ!$A$2:$D$240,3,FALSE))</f>
      </c>
      <c r="T173" s="125">
        <f>IF(C173="","",VLOOKUP(C173,データ!$A$2:$D$240,4,FALSE))</f>
      </c>
      <c r="U173" s="49"/>
      <c r="V173" s="55"/>
      <c r="W173" s="203">
        <f t="shared" si="12"/>
      </c>
      <c r="X173" s="204">
        <f t="shared" si="13"/>
      </c>
      <c r="Y173" s="55">
        <f t="shared" si="14"/>
      </c>
      <c r="Z173" s="55">
        <f t="shared" si="15"/>
      </c>
      <c r="AE173" s="207"/>
      <c r="AF173" s="208"/>
    </row>
    <row r="174" spans="1:32" ht="15.75">
      <c r="A174" s="19"/>
      <c r="B174" s="227">
        <v>166</v>
      </c>
      <c r="C174" s="44"/>
      <c r="D174" s="37"/>
      <c r="E174" s="11"/>
      <c r="F174" s="7"/>
      <c r="G174" s="12"/>
      <c r="H174" s="14"/>
      <c r="I174" s="99"/>
      <c r="J174" s="163"/>
      <c r="K174" s="7"/>
      <c r="L174" s="238"/>
      <c r="M174" s="10"/>
      <c r="N174" s="7"/>
      <c r="O174" s="195"/>
      <c r="P174" s="14"/>
      <c r="Q174" s="189"/>
      <c r="R174" s="114">
        <f>IF(C174="","",VLOOKUP(C174,データ!$A$2:$D$240,2,FALSE))</f>
      </c>
      <c r="S174" s="115">
        <f>IF(C174="","",VLOOKUP(C174,データ!$A$2:$D$240,3,FALSE))</f>
      </c>
      <c r="T174" s="116">
        <f>IF(C174="","",VLOOKUP(C174,データ!$A$2:$D$240,4,FALSE))</f>
      </c>
      <c r="U174" s="50"/>
      <c r="V174" s="55"/>
      <c r="W174" s="203">
        <f t="shared" si="12"/>
      </c>
      <c r="X174" s="204">
        <f t="shared" si="13"/>
      </c>
      <c r="Y174" s="55">
        <f t="shared" si="14"/>
      </c>
      <c r="Z174" s="55">
        <f t="shared" si="15"/>
      </c>
      <c r="AE174" s="207"/>
      <c r="AF174" s="208"/>
    </row>
    <row r="175" spans="1:32" ht="15.75">
      <c r="A175" s="19"/>
      <c r="B175" s="227">
        <v>167</v>
      </c>
      <c r="C175" s="44"/>
      <c r="D175" s="37"/>
      <c r="E175" s="11"/>
      <c r="F175" s="7"/>
      <c r="G175" s="12"/>
      <c r="H175" s="15"/>
      <c r="I175" s="7"/>
      <c r="J175" s="161"/>
      <c r="K175" s="7"/>
      <c r="L175" s="238"/>
      <c r="M175" s="10"/>
      <c r="N175" s="7"/>
      <c r="O175" s="191"/>
      <c r="P175" s="15"/>
      <c r="Q175" s="180"/>
      <c r="R175" s="108">
        <f>IF(C175="","",VLOOKUP(C175,データ!$A$2:$D$240,2,FALSE))</f>
      </c>
      <c r="S175" s="109">
        <f>IF(C175="","",VLOOKUP(C175,データ!$A$2:$D$240,3,FALSE))</f>
      </c>
      <c r="T175" s="110">
        <f>IF(C175="","",VLOOKUP(C175,データ!$A$2:$D$240,4,FALSE))</f>
      </c>
      <c r="U175" s="48"/>
      <c r="V175" s="55"/>
      <c r="W175" s="203">
        <f t="shared" si="12"/>
      </c>
      <c r="X175" s="204">
        <f t="shared" si="13"/>
      </c>
      <c r="Y175" s="55">
        <f t="shared" si="14"/>
      </c>
      <c r="Z175" s="55">
        <f t="shared" si="15"/>
      </c>
      <c r="AE175" s="207"/>
      <c r="AF175" s="208"/>
    </row>
    <row r="176" spans="1:32" ht="15.75">
      <c r="A176" s="19"/>
      <c r="B176" s="227">
        <v>168</v>
      </c>
      <c r="C176" s="44"/>
      <c r="D176" s="37"/>
      <c r="E176" s="11"/>
      <c r="F176" s="7"/>
      <c r="G176" s="12"/>
      <c r="H176" s="15"/>
      <c r="I176" s="7"/>
      <c r="J176" s="161"/>
      <c r="K176" s="7"/>
      <c r="L176" s="238"/>
      <c r="M176" s="10"/>
      <c r="N176" s="7"/>
      <c r="O176" s="191"/>
      <c r="P176" s="15"/>
      <c r="Q176" s="180"/>
      <c r="R176" s="108">
        <f>IF(C176="","",VLOOKUP(C176,データ!$A$2:$D$240,2,FALSE))</f>
      </c>
      <c r="S176" s="109">
        <f>IF(C176="","",VLOOKUP(C176,データ!$A$2:$D$240,3,FALSE))</f>
      </c>
      <c r="T176" s="110">
        <f>IF(C176="","",VLOOKUP(C176,データ!$A$2:$D$240,4,FALSE))</f>
      </c>
      <c r="U176" s="48"/>
      <c r="V176" s="55"/>
      <c r="W176" s="203">
        <f t="shared" si="12"/>
      </c>
      <c r="X176" s="204">
        <f t="shared" si="13"/>
      </c>
      <c r="Y176" s="55">
        <f t="shared" si="14"/>
      </c>
      <c r="Z176" s="55">
        <f t="shared" si="15"/>
      </c>
      <c r="AE176" s="207"/>
      <c r="AF176" s="208"/>
    </row>
    <row r="177" spans="1:32" ht="15.75">
      <c r="A177" s="19"/>
      <c r="B177" s="227">
        <v>169</v>
      </c>
      <c r="C177" s="44"/>
      <c r="D177" s="37"/>
      <c r="E177" s="11"/>
      <c r="F177" s="7"/>
      <c r="G177" s="12"/>
      <c r="H177" s="15"/>
      <c r="I177" s="7"/>
      <c r="J177" s="161"/>
      <c r="K177" s="7"/>
      <c r="L177" s="238"/>
      <c r="M177" s="10"/>
      <c r="N177" s="7"/>
      <c r="O177" s="191"/>
      <c r="P177" s="15"/>
      <c r="Q177" s="180"/>
      <c r="R177" s="108">
        <f>IF(C177="","",VLOOKUP(C177,データ!$A$2:$D$240,2,FALSE))</f>
      </c>
      <c r="S177" s="109">
        <f>IF(C177="","",VLOOKUP(C177,データ!$A$2:$D$240,3,FALSE))</f>
      </c>
      <c r="T177" s="110">
        <f>IF(C177="","",VLOOKUP(C177,データ!$A$2:$D$240,4,FALSE))</f>
      </c>
      <c r="U177" s="48"/>
      <c r="V177" s="55"/>
      <c r="W177" s="203">
        <f t="shared" si="12"/>
      </c>
      <c r="X177" s="204">
        <f t="shared" si="13"/>
      </c>
      <c r="Y177" s="55">
        <f t="shared" si="14"/>
      </c>
      <c r="Z177" s="55">
        <f t="shared" si="15"/>
      </c>
      <c r="AE177" s="207"/>
      <c r="AF177" s="208"/>
    </row>
    <row r="178" spans="1:32" ht="16.5" thickBot="1">
      <c r="A178" s="19"/>
      <c r="B178" s="229">
        <v>170</v>
      </c>
      <c r="C178" s="46"/>
      <c r="D178" s="39"/>
      <c r="E178" s="16"/>
      <c r="F178" s="8"/>
      <c r="G178" s="34"/>
      <c r="H178" s="17"/>
      <c r="I178" s="8"/>
      <c r="J178" s="164"/>
      <c r="K178" s="8"/>
      <c r="L178" s="240"/>
      <c r="M178" s="35"/>
      <c r="N178" s="8"/>
      <c r="O178" s="193"/>
      <c r="P178" s="17"/>
      <c r="Q178" s="183"/>
      <c r="R178" s="117">
        <f>IF(C178="","",VLOOKUP(C178,データ!$A$2:$D$240,2,FALSE))</f>
      </c>
      <c r="S178" s="118">
        <f>IF(C178="","",VLOOKUP(C178,データ!$A$2:$D$240,3,FALSE))</f>
      </c>
      <c r="T178" s="119">
        <f>IF(C178="","",VLOOKUP(C178,データ!$A$2:$D$240,4,FALSE))</f>
      </c>
      <c r="U178" s="51"/>
      <c r="V178" s="55"/>
      <c r="W178" s="203">
        <f t="shared" si="12"/>
      </c>
      <c r="X178" s="204">
        <f t="shared" si="13"/>
      </c>
      <c r="Y178" s="55">
        <f t="shared" si="14"/>
      </c>
      <c r="Z178" s="55">
        <f t="shared" si="15"/>
      </c>
      <c r="AE178" s="207"/>
      <c r="AF178" s="208"/>
    </row>
    <row r="179" spans="1:32" ht="15.75">
      <c r="A179" s="19"/>
      <c r="B179" s="227">
        <v>171</v>
      </c>
      <c r="C179" s="44"/>
      <c r="D179" s="37"/>
      <c r="E179" s="11"/>
      <c r="F179" s="7"/>
      <c r="G179" s="12"/>
      <c r="H179" s="7"/>
      <c r="I179" s="7"/>
      <c r="J179" s="161"/>
      <c r="K179" s="7"/>
      <c r="L179" s="238"/>
      <c r="M179" s="10"/>
      <c r="N179" s="7"/>
      <c r="O179" s="191"/>
      <c r="P179" s="15"/>
      <c r="Q179" s="180"/>
      <c r="R179" s="120">
        <f>IF(C179="","",VLOOKUP(C179,データ!$A$2:$D$240,2,FALSE))</f>
      </c>
      <c r="S179" s="121">
        <f>IF(C179="","",VLOOKUP(C179,データ!$A$2:$D$240,3,FALSE))</f>
      </c>
      <c r="T179" s="122">
        <f>IF(C179="","",VLOOKUP(C179,データ!$A$2:$D$240,4,FALSE))</f>
      </c>
      <c r="U179" s="52"/>
      <c r="V179" s="55"/>
      <c r="W179" s="203">
        <f t="shared" si="12"/>
      </c>
      <c r="X179" s="204">
        <f t="shared" si="13"/>
      </c>
      <c r="Y179" s="55">
        <f t="shared" si="14"/>
      </c>
      <c r="Z179" s="55">
        <f t="shared" si="15"/>
      </c>
      <c r="AE179" s="207"/>
      <c r="AF179" s="208"/>
    </row>
    <row r="180" spans="1:32" ht="15.75">
      <c r="A180" s="19"/>
      <c r="B180" s="227">
        <v>172</v>
      </c>
      <c r="C180" s="44"/>
      <c r="D180" s="37"/>
      <c r="E180" s="11"/>
      <c r="F180" s="7"/>
      <c r="G180" s="12"/>
      <c r="H180" s="7"/>
      <c r="I180" s="7"/>
      <c r="J180" s="161"/>
      <c r="K180" s="7"/>
      <c r="L180" s="238"/>
      <c r="M180" s="10"/>
      <c r="N180" s="7"/>
      <c r="O180" s="191"/>
      <c r="P180" s="15"/>
      <c r="Q180" s="180"/>
      <c r="R180" s="108">
        <f>IF(C180="","",VLOOKUP(C180,データ!$A$2:$D$240,2,FALSE))</f>
      </c>
      <c r="S180" s="109">
        <f>IF(C180="","",VLOOKUP(C180,データ!$A$2:$D$240,3,FALSE))</f>
      </c>
      <c r="T180" s="110">
        <f>IF(C180="","",VLOOKUP(C180,データ!$A$2:$D$240,4,FALSE))</f>
      </c>
      <c r="U180" s="48"/>
      <c r="V180" s="55"/>
      <c r="W180" s="203">
        <f t="shared" si="12"/>
      </c>
      <c r="X180" s="204">
        <f t="shared" si="13"/>
      </c>
      <c r="Y180" s="55">
        <f t="shared" si="14"/>
      </c>
      <c r="Z180" s="55">
        <f t="shared" si="15"/>
      </c>
      <c r="AE180" s="207"/>
      <c r="AF180" s="208"/>
    </row>
    <row r="181" spans="1:32" ht="15.75">
      <c r="A181" s="19"/>
      <c r="B181" s="227">
        <v>173</v>
      </c>
      <c r="C181" s="44"/>
      <c r="D181" s="37"/>
      <c r="E181" s="11"/>
      <c r="F181" s="7"/>
      <c r="G181" s="12"/>
      <c r="H181" s="7"/>
      <c r="I181" s="7"/>
      <c r="J181" s="161"/>
      <c r="K181" s="7"/>
      <c r="L181" s="238"/>
      <c r="M181" s="10"/>
      <c r="N181" s="7"/>
      <c r="O181" s="191"/>
      <c r="P181" s="15"/>
      <c r="Q181" s="180"/>
      <c r="R181" s="108">
        <f>IF(C181="","",VLOOKUP(C181,データ!$A$2:$D$240,2,FALSE))</f>
      </c>
      <c r="S181" s="109">
        <f>IF(C181="","",VLOOKUP(C181,データ!$A$2:$D$240,3,FALSE))</f>
      </c>
      <c r="T181" s="110">
        <f>IF(C181="","",VLOOKUP(C181,データ!$A$2:$D$240,4,FALSE))</f>
      </c>
      <c r="U181" s="48"/>
      <c r="V181" s="55"/>
      <c r="W181" s="203">
        <f t="shared" si="12"/>
      </c>
      <c r="X181" s="204">
        <f t="shared" si="13"/>
      </c>
      <c r="Y181" s="55">
        <f t="shared" si="14"/>
      </c>
      <c r="Z181" s="55">
        <f t="shared" si="15"/>
      </c>
      <c r="AE181" s="207"/>
      <c r="AF181" s="208"/>
    </row>
    <row r="182" spans="1:32" ht="15.75">
      <c r="A182" s="19"/>
      <c r="B182" s="227">
        <v>174</v>
      </c>
      <c r="C182" s="44"/>
      <c r="D182" s="37"/>
      <c r="E182" s="11"/>
      <c r="F182" s="7"/>
      <c r="G182" s="12"/>
      <c r="H182" s="7"/>
      <c r="I182" s="7"/>
      <c r="J182" s="161"/>
      <c r="K182" s="7"/>
      <c r="L182" s="238"/>
      <c r="M182" s="10"/>
      <c r="N182" s="7"/>
      <c r="O182" s="191"/>
      <c r="P182" s="15"/>
      <c r="Q182" s="180"/>
      <c r="R182" s="108">
        <f>IF(C182="","",VLOOKUP(C182,データ!$A$2:$D$240,2,FALSE))</f>
      </c>
      <c r="S182" s="109">
        <f>IF(C182="","",VLOOKUP(C182,データ!$A$2:$D$240,3,FALSE))</f>
      </c>
      <c r="T182" s="110">
        <f>IF(C182="","",VLOOKUP(C182,データ!$A$2:$D$240,4,FALSE))</f>
      </c>
      <c r="U182" s="48"/>
      <c r="V182" s="55"/>
      <c r="W182" s="203">
        <f t="shared" si="12"/>
      </c>
      <c r="X182" s="204">
        <f t="shared" si="13"/>
      </c>
      <c r="Y182" s="55">
        <f t="shared" si="14"/>
      </c>
      <c r="Z182" s="55">
        <f t="shared" si="15"/>
      </c>
      <c r="AE182" s="207"/>
      <c r="AF182" s="208"/>
    </row>
    <row r="183" spans="1:32" ht="15.75">
      <c r="A183" s="19"/>
      <c r="B183" s="228">
        <v>175</v>
      </c>
      <c r="C183" s="45"/>
      <c r="D183" s="38"/>
      <c r="E183" s="31"/>
      <c r="F183" s="9"/>
      <c r="G183" s="32"/>
      <c r="H183" s="13"/>
      <c r="I183" s="13"/>
      <c r="J183" s="162"/>
      <c r="K183" s="9"/>
      <c r="L183" s="239"/>
      <c r="M183" s="33"/>
      <c r="N183" s="9"/>
      <c r="O183" s="192"/>
      <c r="P183" s="181"/>
      <c r="Q183" s="182"/>
      <c r="R183" s="111">
        <f>IF(C183="","",VLOOKUP(C183,データ!$A$2:$D$240,2,FALSE))</f>
      </c>
      <c r="S183" s="112">
        <f>IF(C183="","",VLOOKUP(C183,データ!$A$2:$D$240,3,FALSE))</f>
      </c>
      <c r="T183" s="113">
        <f>IF(C183="","",VLOOKUP(C183,データ!$A$2:$D$240,4,FALSE))</f>
      </c>
      <c r="U183" s="49"/>
      <c r="V183" s="55"/>
      <c r="W183" s="203">
        <f t="shared" si="12"/>
      </c>
      <c r="X183" s="204">
        <f t="shared" si="13"/>
      </c>
      <c r="Y183" s="55">
        <f t="shared" si="14"/>
      </c>
      <c r="Z183" s="55">
        <f t="shared" si="15"/>
      </c>
      <c r="AE183" s="207"/>
      <c r="AF183" s="208"/>
    </row>
    <row r="184" spans="1:32" ht="15.75">
      <c r="A184" s="19"/>
      <c r="B184" s="227">
        <v>176</v>
      </c>
      <c r="C184" s="44"/>
      <c r="D184" s="37"/>
      <c r="E184" s="11"/>
      <c r="F184" s="7"/>
      <c r="G184" s="12"/>
      <c r="H184" s="14"/>
      <c r="I184" s="99"/>
      <c r="J184" s="163"/>
      <c r="K184" s="7"/>
      <c r="L184" s="238"/>
      <c r="M184" s="10"/>
      <c r="N184" s="7"/>
      <c r="O184" s="191"/>
      <c r="P184" s="15"/>
      <c r="Q184" s="180"/>
      <c r="R184" s="126">
        <f>IF(C184="","",VLOOKUP(C184,データ!$A$2:$D$240,2,FALSE))</f>
      </c>
      <c r="S184" s="127">
        <f>IF(C184="","",VLOOKUP(C184,データ!$A$2:$D$240,3,FALSE))</f>
      </c>
      <c r="T184" s="128">
        <f>IF(C184="","",VLOOKUP(C184,データ!$A$2:$D$240,4,FALSE))</f>
      </c>
      <c r="U184" s="50"/>
      <c r="V184" s="55"/>
      <c r="W184" s="203">
        <f t="shared" si="12"/>
      </c>
      <c r="X184" s="204">
        <f t="shared" si="13"/>
      </c>
      <c r="Y184" s="55">
        <f t="shared" si="14"/>
      </c>
      <c r="Z184" s="55">
        <f t="shared" si="15"/>
      </c>
      <c r="AE184" s="207"/>
      <c r="AF184" s="208"/>
    </row>
    <row r="185" spans="1:32" ht="15.75">
      <c r="A185" s="19"/>
      <c r="B185" s="227">
        <v>177</v>
      </c>
      <c r="C185" s="44"/>
      <c r="D185" s="37"/>
      <c r="E185" s="11"/>
      <c r="F185" s="7"/>
      <c r="G185" s="12"/>
      <c r="H185" s="15"/>
      <c r="I185" s="7"/>
      <c r="J185" s="161"/>
      <c r="K185" s="7"/>
      <c r="L185" s="238"/>
      <c r="M185" s="10"/>
      <c r="N185" s="7"/>
      <c r="O185" s="191"/>
      <c r="P185" s="15"/>
      <c r="Q185" s="180"/>
      <c r="R185" s="108">
        <f>IF(C185="","",VLOOKUP(C185,データ!$A$2:$D$240,2,FALSE))</f>
      </c>
      <c r="S185" s="109">
        <f>IF(C185="","",VLOOKUP(C185,データ!$A$2:$D$240,3,FALSE))</f>
      </c>
      <c r="T185" s="110">
        <f>IF(C185="","",VLOOKUP(C185,データ!$A$2:$D$240,4,FALSE))</f>
      </c>
      <c r="U185" s="48"/>
      <c r="V185" s="55"/>
      <c r="W185" s="203">
        <f t="shared" si="12"/>
      </c>
      <c r="X185" s="204">
        <f t="shared" si="13"/>
      </c>
      <c r="Y185" s="55">
        <f t="shared" si="14"/>
      </c>
      <c r="Z185" s="55">
        <f t="shared" si="15"/>
      </c>
      <c r="AE185" s="207"/>
      <c r="AF185" s="208"/>
    </row>
    <row r="186" spans="1:32" ht="15.75">
      <c r="A186" s="19"/>
      <c r="B186" s="227">
        <v>178</v>
      </c>
      <c r="C186" s="44"/>
      <c r="D186" s="37"/>
      <c r="E186" s="11"/>
      <c r="F186" s="7"/>
      <c r="G186" s="12"/>
      <c r="H186" s="15"/>
      <c r="I186" s="7"/>
      <c r="J186" s="161"/>
      <c r="K186" s="7"/>
      <c r="L186" s="238"/>
      <c r="M186" s="10"/>
      <c r="N186" s="7"/>
      <c r="O186" s="191"/>
      <c r="P186" s="15"/>
      <c r="Q186" s="180"/>
      <c r="R186" s="108">
        <f>IF(C186="","",VLOOKUP(C186,データ!$A$2:$D$240,2,FALSE))</f>
      </c>
      <c r="S186" s="109">
        <f>IF(C186="","",VLOOKUP(C186,データ!$A$2:$D$240,3,FALSE))</f>
      </c>
      <c r="T186" s="110">
        <f>IF(C186="","",VLOOKUP(C186,データ!$A$2:$D$240,4,FALSE))</f>
      </c>
      <c r="U186" s="48"/>
      <c r="V186" s="55"/>
      <c r="W186" s="203">
        <f t="shared" si="12"/>
      </c>
      <c r="X186" s="204">
        <f t="shared" si="13"/>
      </c>
      <c r="Y186" s="55">
        <f t="shared" si="14"/>
      </c>
      <c r="Z186" s="55">
        <f t="shared" si="15"/>
      </c>
      <c r="AE186" s="207"/>
      <c r="AF186" s="208"/>
    </row>
    <row r="187" spans="1:32" ht="15.75">
      <c r="A187" s="19"/>
      <c r="B187" s="227">
        <v>179</v>
      </c>
      <c r="C187" s="44"/>
      <c r="D187" s="37"/>
      <c r="E187" s="11"/>
      <c r="F187" s="7"/>
      <c r="G187" s="12"/>
      <c r="H187" s="15"/>
      <c r="I187" s="7"/>
      <c r="J187" s="161"/>
      <c r="K187" s="7"/>
      <c r="L187" s="238"/>
      <c r="M187" s="10"/>
      <c r="N187" s="7"/>
      <c r="O187" s="191"/>
      <c r="P187" s="15"/>
      <c r="Q187" s="180"/>
      <c r="R187" s="108">
        <f>IF(C187="","",VLOOKUP(C187,データ!$A$2:$D$240,2,FALSE))</f>
      </c>
      <c r="S187" s="109">
        <f>IF(C187="","",VLOOKUP(C187,データ!$A$2:$D$240,3,FALSE))</f>
      </c>
      <c r="T187" s="110">
        <f>IF(C187="","",VLOOKUP(C187,データ!$A$2:$D$240,4,FALSE))</f>
      </c>
      <c r="U187" s="48"/>
      <c r="V187" s="55"/>
      <c r="W187" s="203">
        <f t="shared" si="12"/>
      </c>
      <c r="X187" s="204">
        <f t="shared" si="13"/>
      </c>
      <c r="Y187" s="55">
        <f t="shared" si="14"/>
      </c>
      <c r="Z187" s="55">
        <f t="shared" si="15"/>
      </c>
      <c r="AE187" s="207"/>
      <c r="AF187" s="208"/>
    </row>
    <row r="188" spans="1:32" ht="16.5" thickBot="1">
      <c r="A188" s="19"/>
      <c r="B188" s="229">
        <v>180</v>
      </c>
      <c r="C188" s="46"/>
      <c r="D188" s="39"/>
      <c r="E188" s="16"/>
      <c r="F188" s="8"/>
      <c r="G188" s="34"/>
      <c r="H188" s="17"/>
      <c r="I188" s="8"/>
      <c r="J188" s="164"/>
      <c r="K188" s="8"/>
      <c r="L188" s="240"/>
      <c r="M188" s="35"/>
      <c r="N188" s="8"/>
      <c r="O188" s="193"/>
      <c r="P188" s="17"/>
      <c r="Q188" s="183"/>
      <c r="R188" s="117">
        <f>IF(C188="","",VLOOKUP(C188,データ!$A$2:$D$240,2,FALSE))</f>
      </c>
      <c r="S188" s="118">
        <f>IF(C188="","",VLOOKUP(C188,データ!$A$2:$D$240,3,FALSE))</f>
      </c>
      <c r="T188" s="119">
        <f>IF(C188="","",VLOOKUP(C188,データ!$A$2:$D$240,4,FALSE))</f>
      </c>
      <c r="U188" s="51"/>
      <c r="V188" s="55"/>
      <c r="W188" s="203">
        <f t="shared" si="12"/>
      </c>
      <c r="X188" s="204">
        <f t="shared" si="13"/>
      </c>
      <c r="Y188" s="55">
        <f t="shared" si="14"/>
      </c>
      <c r="Z188" s="55">
        <f t="shared" si="15"/>
      </c>
      <c r="AE188" s="207"/>
      <c r="AF188" s="208"/>
    </row>
    <row r="189" spans="1:32" ht="15.75">
      <c r="A189" s="19"/>
      <c r="B189" s="227">
        <v>181</v>
      </c>
      <c r="C189" s="44"/>
      <c r="D189" s="37"/>
      <c r="E189" s="11"/>
      <c r="F189" s="7"/>
      <c r="G189" s="12"/>
      <c r="H189" s="7"/>
      <c r="I189" s="7"/>
      <c r="J189" s="161"/>
      <c r="K189" s="7"/>
      <c r="L189" s="238"/>
      <c r="M189" s="10"/>
      <c r="N189" s="7"/>
      <c r="O189" s="191"/>
      <c r="P189" s="15"/>
      <c r="Q189" s="180"/>
      <c r="R189" s="120">
        <f>IF(C189="","",VLOOKUP(C189,データ!$A$2:$D$240,2,FALSE))</f>
      </c>
      <c r="S189" s="121">
        <f>IF(C189="","",VLOOKUP(C189,データ!$A$2:$D$240,3,FALSE))</f>
      </c>
      <c r="T189" s="122">
        <f>IF(C189="","",VLOOKUP(C189,データ!$A$2:$D$240,4,FALSE))</f>
      </c>
      <c r="U189" s="52"/>
      <c r="V189" s="55"/>
      <c r="W189" s="203">
        <f t="shared" si="12"/>
      </c>
      <c r="X189" s="204">
        <f t="shared" si="13"/>
      </c>
      <c r="Y189" s="55">
        <f t="shared" si="14"/>
      </c>
      <c r="Z189" s="55">
        <f t="shared" si="15"/>
      </c>
      <c r="AE189" s="207"/>
      <c r="AF189" s="208"/>
    </row>
    <row r="190" spans="1:32" ht="15.75">
      <c r="A190" s="19"/>
      <c r="B190" s="227">
        <v>182</v>
      </c>
      <c r="C190" s="44"/>
      <c r="D190" s="37"/>
      <c r="E190" s="11"/>
      <c r="F190" s="7"/>
      <c r="G190" s="12"/>
      <c r="H190" s="7"/>
      <c r="I190" s="7"/>
      <c r="J190" s="161"/>
      <c r="K190" s="7"/>
      <c r="L190" s="238"/>
      <c r="M190" s="10"/>
      <c r="N190" s="7"/>
      <c r="O190" s="191"/>
      <c r="P190" s="15"/>
      <c r="Q190" s="180"/>
      <c r="R190" s="108">
        <f>IF(C190="","",VLOOKUP(C190,データ!$A$2:$D$240,2,FALSE))</f>
      </c>
      <c r="S190" s="109">
        <f>IF(C190="","",VLOOKUP(C190,データ!$A$2:$D$240,3,FALSE))</f>
      </c>
      <c r="T190" s="110">
        <f>IF(C190="","",VLOOKUP(C190,データ!$A$2:$D$240,4,FALSE))</f>
      </c>
      <c r="U190" s="48"/>
      <c r="V190" s="55"/>
      <c r="W190" s="203">
        <f t="shared" si="12"/>
      </c>
      <c r="X190" s="204">
        <f t="shared" si="13"/>
      </c>
      <c r="Y190" s="55">
        <f t="shared" si="14"/>
      </c>
      <c r="Z190" s="55">
        <f t="shared" si="15"/>
      </c>
      <c r="AE190" s="207"/>
      <c r="AF190" s="208"/>
    </row>
    <row r="191" spans="1:32" ht="15.75">
      <c r="A191" s="19"/>
      <c r="B191" s="227">
        <v>183</v>
      </c>
      <c r="C191" s="44"/>
      <c r="D191" s="37"/>
      <c r="E191" s="11"/>
      <c r="F191" s="7"/>
      <c r="G191" s="12"/>
      <c r="H191" s="7"/>
      <c r="I191" s="7"/>
      <c r="J191" s="161"/>
      <c r="K191" s="7"/>
      <c r="L191" s="238"/>
      <c r="M191" s="10"/>
      <c r="N191" s="7"/>
      <c r="O191" s="191"/>
      <c r="P191" s="15"/>
      <c r="Q191" s="180"/>
      <c r="R191" s="108">
        <f>IF(C191="","",VLOOKUP(C191,データ!$A$2:$D$240,2,FALSE))</f>
      </c>
      <c r="S191" s="109">
        <f>IF(C191="","",VLOOKUP(C191,データ!$A$2:$D$240,3,FALSE))</f>
      </c>
      <c r="T191" s="110">
        <f>IF(C191="","",VLOOKUP(C191,データ!$A$2:$D$240,4,FALSE))</f>
      </c>
      <c r="U191" s="48"/>
      <c r="V191" s="55"/>
      <c r="W191" s="203">
        <f t="shared" si="12"/>
      </c>
      <c r="X191" s="204">
        <f t="shared" si="13"/>
      </c>
      <c r="Y191" s="55">
        <f t="shared" si="14"/>
      </c>
      <c r="Z191" s="55">
        <f t="shared" si="15"/>
      </c>
      <c r="AE191" s="207"/>
      <c r="AF191" s="208"/>
    </row>
    <row r="192" spans="1:32" ht="15.75">
      <c r="A192" s="19"/>
      <c r="B192" s="227">
        <v>184</v>
      </c>
      <c r="C192" s="44"/>
      <c r="D192" s="37"/>
      <c r="E192" s="11"/>
      <c r="F192" s="7"/>
      <c r="G192" s="12"/>
      <c r="H192" s="7"/>
      <c r="I192" s="7"/>
      <c r="J192" s="161"/>
      <c r="K192" s="7"/>
      <c r="L192" s="238"/>
      <c r="M192" s="10"/>
      <c r="N192" s="7"/>
      <c r="O192" s="191"/>
      <c r="P192" s="15"/>
      <c r="Q192" s="180"/>
      <c r="R192" s="108">
        <f>IF(C192="","",VLOOKUP(C192,データ!$A$2:$D$240,2,FALSE))</f>
      </c>
      <c r="S192" s="109">
        <f>IF(C192="","",VLOOKUP(C192,データ!$A$2:$D$240,3,FALSE))</f>
      </c>
      <c r="T192" s="110">
        <f>IF(C192="","",VLOOKUP(C192,データ!$A$2:$D$240,4,FALSE))</f>
      </c>
      <c r="U192" s="48"/>
      <c r="V192" s="55"/>
      <c r="W192" s="203">
        <f t="shared" si="12"/>
      </c>
      <c r="X192" s="204">
        <f t="shared" si="13"/>
      </c>
      <c r="Y192" s="55">
        <f t="shared" si="14"/>
      </c>
      <c r="Z192" s="55">
        <f t="shared" si="15"/>
      </c>
      <c r="AE192" s="207"/>
      <c r="AF192" s="208"/>
    </row>
    <row r="193" spans="1:32" ht="15.75">
      <c r="A193" s="19"/>
      <c r="B193" s="228">
        <v>185</v>
      </c>
      <c r="C193" s="45"/>
      <c r="D193" s="38"/>
      <c r="E193" s="31"/>
      <c r="F193" s="9"/>
      <c r="G193" s="32"/>
      <c r="H193" s="13"/>
      <c r="I193" s="13"/>
      <c r="J193" s="162"/>
      <c r="K193" s="9"/>
      <c r="L193" s="239"/>
      <c r="M193" s="33"/>
      <c r="N193" s="9"/>
      <c r="O193" s="192"/>
      <c r="P193" s="181"/>
      <c r="Q193" s="182"/>
      <c r="R193" s="111">
        <f>IF(C193="","",VLOOKUP(C193,データ!$A$2:$D$240,2,FALSE))</f>
      </c>
      <c r="S193" s="112">
        <f>IF(C193="","",VLOOKUP(C193,データ!$A$2:$D$240,3,FALSE))</f>
      </c>
      <c r="T193" s="113">
        <f>IF(C193="","",VLOOKUP(C193,データ!$A$2:$D$240,4,FALSE))</f>
      </c>
      <c r="U193" s="49"/>
      <c r="V193" s="55"/>
      <c r="W193" s="203">
        <f t="shared" si="12"/>
      </c>
      <c r="X193" s="204">
        <f t="shared" si="13"/>
      </c>
      <c r="Y193" s="55">
        <f t="shared" si="14"/>
      </c>
      <c r="Z193" s="55">
        <f t="shared" si="15"/>
      </c>
      <c r="AE193" s="207"/>
      <c r="AF193" s="208"/>
    </row>
    <row r="194" spans="1:32" ht="15.75">
      <c r="A194" s="19"/>
      <c r="B194" s="227">
        <v>186</v>
      </c>
      <c r="C194" s="44"/>
      <c r="D194" s="37"/>
      <c r="E194" s="11"/>
      <c r="F194" s="7"/>
      <c r="G194" s="12"/>
      <c r="H194" s="14"/>
      <c r="I194" s="99"/>
      <c r="J194" s="163"/>
      <c r="K194" s="7"/>
      <c r="L194" s="238"/>
      <c r="M194" s="10"/>
      <c r="N194" s="7"/>
      <c r="O194" s="191"/>
      <c r="P194" s="15"/>
      <c r="Q194" s="180"/>
      <c r="R194" s="114">
        <f>IF(C194="","",VLOOKUP(C194,データ!$A$2:$D$240,2,FALSE))</f>
      </c>
      <c r="S194" s="115">
        <f>IF(C194="","",VLOOKUP(C194,データ!$A$2:$D$240,3,FALSE))</f>
      </c>
      <c r="T194" s="116">
        <f>IF(C194="","",VLOOKUP(C194,データ!$A$2:$D$240,4,FALSE))</f>
      </c>
      <c r="U194" s="50"/>
      <c r="V194" s="55"/>
      <c r="W194" s="203">
        <f t="shared" si="12"/>
      </c>
      <c r="X194" s="204">
        <f t="shared" si="13"/>
      </c>
      <c r="Y194" s="55">
        <f t="shared" si="14"/>
      </c>
      <c r="Z194" s="55">
        <f t="shared" si="15"/>
      </c>
      <c r="AE194" s="207"/>
      <c r="AF194" s="208"/>
    </row>
    <row r="195" spans="1:32" ht="15.75">
      <c r="A195" s="19"/>
      <c r="B195" s="227">
        <v>187</v>
      </c>
      <c r="C195" s="44"/>
      <c r="D195" s="37"/>
      <c r="E195" s="11"/>
      <c r="F195" s="7"/>
      <c r="G195" s="12"/>
      <c r="H195" s="15"/>
      <c r="I195" s="7"/>
      <c r="J195" s="161"/>
      <c r="K195" s="7"/>
      <c r="L195" s="238"/>
      <c r="M195" s="10"/>
      <c r="N195" s="7"/>
      <c r="O195" s="191"/>
      <c r="P195" s="15"/>
      <c r="Q195" s="180"/>
      <c r="R195" s="108">
        <f>IF(C195="","",VLOOKUP(C195,データ!$A$2:$D$240,2,FALSE))</f>
      </c>
      <c r="S195" s="109">
        <f>IF(C195="","",VLOOKUP(C195,データ!$A$2:$D$240,3,FALSE))</f>
      </c>
      <c r="T195" s="110">
        <f>IF(C195="","",VLOOKUP(C195,データ!$A$2:$D$240,4,FALSE))</f>
      </c>
      <c r="U195" s="48"/>
      <c r="V195" s="55"/>
      <c r="W195" s="203">
        <f t="shared" si="12"/>
      </c>
      <c r="X195" s="204">
        <f t="shared" si="13"/>
      </c>
      <c r="Y195" s="55">
        <f t="shared" si="14"/>
      </c>
      <c r="Z195" s="55">
        <f t="shared" si="15"/>
      </c>
      <c r="AE195" s="207"/>
      <c r="AF195" s="208"/>
    </row>
    <row r="196" spans="1:32" ht="15.75">
      <c r="A196" s="19"/>
      <c r="B196" s="227">
        <v>188</v>
      </c>
      <c r="C196" s="44"/>
      <c r="D196" s="37"/>
      <c r="E196" s="11"/>
      <c r="F196" s="7"/>
      <c r="G196" s="12"/>
      <c r="H196" s="15"/>
      <c r="I196" s="7"/>
      <c r="J196" s="161"/>
      <c r="K196" s="7"/>
      <c r="L196" s="238"/>
      <c r="M196" s="10"/>
      <c r="N196" s="7"/>
      <c r="O196" s="191"/>
      <c r="P196" s="15"/>
      <c r="Q196" s="180"/>
      <c r="R196" s="108">
        <f>IF(C196="","",VLOOKUP(C196,データ!$A$2:$D$240,2,FALSE))</f>
      </c>
      <c r="S196" s="109">
        <f>IF(C196="","",VLOOKUP(C196,データ!$A$2:$D$240,3,FALSE))</f>
      </c>
      <c r="T196" s="110">
        <f>IF(C196="","",VLOOKUP(C196,データ!$A$2:$D$240,4,FALSE))</f>
      </c>
      <c r="U196" s="48"/>
      <c r="V196" s="55"/>
      <c r="W196" s="203">
        <f t="shared" si="12"/>
      </c>
      <c r="X196" s="204">
        <f t="shared" si="13"/>
      </c>
      <c r="Y196" s="55">
        <f t="shared" si="14"/>
      </c>
      <c r="Z196" s="55">
        <f t="shared" si="15"/>
      </c>
      <c r="AE196" s="207"/>
      <c r="AF196" s="208"/>
    </row>
    <row r="197" spans="1:32" ht="15.75">
      <c r="A197" s="19"/>
      <c r="B197" s="227">
        <v>189</v>
      </c>
      <c r="C197" s="44"/>
      <c r="D197" s="37"/>
      <c r="E197" s="11"/>
      <c r="F197" s="7"/>
      <c r="G197" s="12"/>
      <c r="H197" s="15"/>
      <c r="I197" s="7"/>
      <c r="J197" s="161"/>
      <c r="K197" s="7"/>
      <c r="L197" s="238"/>
      <c r="M197" s="10"/>
      <c r="N197" s="7"/>
      <c r="O197" s="191"/>
      <c r="P197" s="15"/>
      <c r="Q197" s="180"/>
      <c r="R197" s="108">
        <f>IF(C197="","",VLOOKUP(C197,データ!$A$2:$D$240,2,FALSE))</f>
      </c>
      <c r="S197" s="109">
        <f>IF(C197="","",VLOOKUP(C197,データ!$A$2:$D$240,3,FALSE))</f>
      </c>
      <c r="T197" s="110">
        <f>IF(C197="","",VLOOKUP(C197,データ!$A$2:$D$240,4,FALSE))</f>
      </c>
      <c r="U197" s="48"/>
      <c r="V197" s="55"/>
      <c r="W197" s="203">
        <f t="shared" si="12"/>
      </c>
      <c r="X197" s="204">
        <f t="shared" si="13"/>
      </c>
      <c r="Y197" s="55">
        <f t="shared" si="14"/>
      </c>
      <c r="Z197" s="55">
        <f t="shared" si="15"/>
      </c>
      <c r="AE197" s="207"/>
      <c r="AF197" s="208"/>
    </row>
    <row r="198" spans="1:32" ht="16.5" thickBot="1">
      <c r="A198" s="19"/>
      <c r="B198" s="229">
        <v>190</v>
      </c>
      <c r="C198" s="46"/>
      <c r="D198" s="39"/>
      <c r="E198" s="16"/>
      <c r="F198" s="8"/>
      <c r="G198" s="34"/>
      <c r="H198" s="17"/>
      <c r="I198" s="8"/>
      <c r="J198" s="164"/>
      <c r="K198" s="8"/>
      <c r="L198" s="240"/>
      <c r="M198" s="35"/>
      <c r="N198" s="8"/>
      <c r="O198" s="193"/>
      <c r="P198" s="17"/>
      <c r="Q198" s="183"/>
      <c r="R198" s="117">
        <f>IF(C198="","",VLOOKUP(C198,データ!$A$2:$D$240,2,FALSE))</f>
      </c>
      <c r="S198" s="118">
        <f>IF(C198="","",VLOOKUP(C198,データ!$A$2:$D$240,3,FALSE))</f>
      </c>
      <c r="T198" s="119">
        <f>IF(C198="","",VLOOKUP(C198,データ!$A$2:$D$240,4,FALSE))</f>
      </c>
      <c r="U198" s="51"/>
      <c r="V198" s="55"/>
      <c r="W198" s="203">
        <f t="shared" si="12"/>
      </c>
      <c r="X198" s="204">
        <f t="shared" si="13"/>
      </c>
      <c r="Y198" s="55">
        <f t="shared" si="14"/>
      </c>
      <c r="Z198" s="55">
        <f t="shared" si="15"/>
      </c>
      <c r="AE198" s="207"/>
      <c r="AF198" s="208"/>
    </row>
    <row r="199" spans="1:32" ht="15.75">
      <c r="A199" s="19"/>
      <c r="B199" s="227">
        <v>191</v>
      </c>
      <c r="C199" s="44"/>
      <c r="D199" s="37"/>
      <c r="E199" s="11"/>
      <c r="F199" s="7"/>
      <c r="G199" s="12"/>
      <c r="H199" s="7"/>
      <c r="I199" s="7"/>
      <c r="J199" s="161"/>
      <c r="K199" s="7"/>
      <c r="L199" s="238"/>
      <c r="M199" s="10"/>
      <c r="N199" s="7"/>
      <c r="O199" s="191"/>
      <c r="P199" s="15"/>
      <c r="Q199" s="180"/>
      <c r="R199" s="120">
        <f>IF(C199="","",VLOOKUP(C199,データ!$A$2:$D$240,2,FALSE))</f>
      </c>
      <c r="S199" s="121">
        <f>IF(C199="","",VLOOKUP(C199,データ!$A$2:$D$240,3,FALSE))</f>
      </c>
      <c r="T199" s="122">
        <f>IF(C199="","",VLOOKUP(C199,データ!$A$2:$D$240,4,FALSE))</f>
      </c>
      <c r="U199" s="52"/>
      <c r="V199" s="55"/>
      <c r="W199" s="203">
        <f t="shared" si="12"/>
      </c>
      <c r="X199" s="204">
        <f t="shared" si="13"/>
      </c>
      <c r="Y199" s="55">
        <f t="shared" si="14"/>
      </c>
      <c r="Z199" s="55">
        <f t="shared" si="15"/>
      </c>
      <c r="AE199" s="207"/>
      <c r="AF199" s="208"/>
    </row>
    <row r="200" spans="1:32" ht="15.75">
      <c r="A200" s="19"/>
      <c r="B200" s="227">
        <v>192</v>
      </c>
      <c r="C200" s="44"/>
      <c r="D200" s="37"/>
      <c r="E200" s="11"/>
      <c r="F200" s="7"/>
      <c r="G200" s="12"/>
      <c r="H200" s="7"/>
      <c r="I200" s="7"/>
      <c r="J200" s="161"/>
      <c r="K200" s="7"/>
      <c r="L200" s="238"/>
      <c r="M200" s="10"/>
      <c r="N200" s="7"/>
      <c r="O200" s="191"/>
      <c r="P200" s="15"/>
      <c r="Q200" s="180"/>
      <c r="R200" s="108">
        <f>IF(C200="","",VLOOKUP(C200,データ!$A$2:$D$240,2,FALSE))</f>
      </c>
      <c r="S200" s="109">
        <f>IF(C200="","",VLOOKUP(C200,データ!$A$2:$D$240,3,FALSE))</f>
      </c>
      <c r="T200" s="110">
        <f>IF(C200="","",VLOOKUP(C200,データ!$A$2:$D$240,4,FALSE))</f>
      </c>
      <c r="U200" s="48"/>
      <c r="V200" s="55"/>
      <c r="W200" s="203">
        <f t="shared" si="12"/>
      </c>
      <c r="X200" s="204">
        <f t="shared" si="13"/>
      </c>
      <c r="Y200" s="55">
        <f t="shared" si="14"/>
      </c>
      <c r="Z200" s="55">
        <f t="shared" si="15"/>
      </c>
      <c r="AE200" s="207"/>
      <c r="AF200" s="208"/>
    </row>
    <row r="201" spans="1:32" ht="15.75">
      <c r="A201" s="19"/>
      <c r="B201" s="227">
        <v>193</v>
      </c>
      <c r="C201" s="44"/>
      <c r="D201" s="37"/>
      <c r="E201" s="11"/>
      <c r="F201" s="7"/>
      <c r="G201" s="12"/>
      <c r="H201" s="7"/>
      <c r="I201" s="7"/>
      <c r="J201" s="161"/>
      <c r="K201" s="7"/>
      <c r="L201" s="238"/>
      <c r="M201" s="10"/>
      <c r="N201" s="7"/>
      <c r="O201" s="191"/>
      <c r="P201" s="15"/>
      <c r="Q201" s="180"/>
      <c r="R201" s="108">
        <f>IF(C201="","",VLOOKUP(C201,データ!$A$2:$D$240,2,FALSE))</f>
      </c>
      <c r="S201" s="109">
        <f>IF(C201="","",VLOOKUP(C201,データ!$A$2:$D$240,3,FALSE))</f>
      </c>
      <c r="T201" s="110">
        <f>IF(C201="","",VLOOKUP(C201,データ!$A$2:$D$240,4,FALSE))</f>
      </c>
      <c r="U201" s="48"/>
      <c r="V201" s="55"/>
      <c r="W201" s="203">
        <f t="shared" si="12"/>
      </c>
      <c r="X201" s="204">
        <f t="shared" si="13"/>
      </c>
      <c r="Y201" s="55">
        <f t="shared" si="14"/>
      </c>
      <c r="Z201" s="55">
        <f t="shared" si="15"/>
      </c>
      <c r="AE201" s="207"/>
      <c r="AF201" s="208"/>
    </row>
    <row r="202" spans="1:32" ht="15.75">
      <c r="A202" s="19"/>
      <c r="B202" s="227">
        <v>194</v>
      </c>
      <c r="C202" s="44"/>
      <c r="D202" s="37"/>
      <c r="E202" s="11"/>
      <c r="F202" s="7"/>
      <c r="G202" s="12"/>
      <c r="H202" s="7"/>
      <c r="I202" s="7"/>
      <c r="J202" s="161"/>
      <c r="K202" s="7"/>
      <c r="L202" s="238"/>
      <c r="M202" s="10"/>
      <c r="N202" s="7"/>
      <c r="O202" s="191"/>
      <c r="P202" s="15"/>
      <c r="Q202" s="180"/>
      <c r="R202" s="108">
        <f>IF(C202="","",VLOOKUP(C202,データ!$A$2:$D$240,2,FALSE))</f>
      </c>
      <c r="S202" s="109">
        <f>IF(C202="","",VLOOKUP(C202,データ!$A$2:$D$240,3,FALSE))</f>
      </c>
      <c r="T202" s="110">
        <f>IF(C202="","",VLOOKUP(C202,データ!$A$2:$D$240,4,FALSE))</f>
      </c>
      <c r="U202" s="48"/>
      <c r="V202" s="55"/>
      <c r="W202" s="203">
        <f aca="true" t="shared" si="16" ref="W202:W265">IF(ISBLANK(U202),"",$W$7)</f>
      </c>
      <c r="X202" s="204">
        <f aca="true" t="shared" si="17" ref="X202:X265">W202&amp;H202</f>
      </c>
      <c r="Y202" s="55">
        <f aca="true" t="shared" si="18" ref="Y202:Y208">L202&amp;H202</f>
      </c>
      <c r="Z202" s="55">
        <f aca="true" t="shared" si="19" ref="Z202:Z208">J202&amp;H202</f>
      </c>
      <c r="AE202" s="207"/>
      <c r="AF202" s="208"/>
    </row>
    <row r="203" spans="1:32" ht="15.75">
      <c r="A203" s="19"/>
      <c r="B203" s="228">
        <v>195</v>
      </c>
      <c r="C203" s="45"/>
      <c r="D203" s="38"/>
      <c r="E203" s="31"/>
      <c r="F203" s="9"/>
      <c r="G203" s="32"/>
      <c r="H203" s="13"/>
      <c r="I203" s="13"/>
      <c r="J203" s="162"/>
      <c r="K203" s="9"/>
      <c r="L203" s="239"/>
      <c r="M203" s="33"/>
      <c r="N203" s="9"/>
      <c r="O203" s="194"/>
      <c r="P203" s="184"/>
      <c r="Q203" s="185"/>
      <c r="R203" s="123">
        <f>IF(C203="","",VLOOKUP(C203,データ!$A$2:$D$240,2,FALSE))</f>
      </c>
      <c r="S203" s="124">
        <f>IF(C203="","",VLOOKUP(C203,データ!$A$2:$D$240,3,FALSE))</f>
      </c>
      <c r="T203" s="125">
        <f>IF(C203="","",VLOOKUP(C203,データ!$A$2:$D$240,4,FALSE))</f>
      </c>
      <c r="U203" s="49"/>
      <c r="V203" s="55"/>
      <c r="W203" s="203">
        <f t="shared" si="16"/>
      </c>
      <c r="X203" s="204">
        <f t="shared" si="17"/>
      </c>
      <c r="Y203" s="55">
        <f t="shared" si="18"/>
      </c>
      <c r="Z203" s="55">
        <f t="shared" si="19"/>
      </c>
      <c r="AE203" s="207"/>
      <c r="AF203" s="208"/>
    </row>
    <row r="204" spans="1:32" ht="15.75">
      <c r="A204" s="19"/>
      <c r="B204" s="227">
        <v>196</v>
      </c>
      <c r="C204" s="44"/>
      <c r="D204" s="37"/>
      <c r="E204" s="11"/>
      <c r="F204" s="7"/>
      <c r="G204" s="12"/>
      <c r="H204" s="14"/>
      <c r="I204" s="99"/>
      <c r="J204" s="163"/>
      <c r="K204" s="7"/>
      <c r="L204" s="238"/>
      <c r="M204" s="10"/>
      <c r="N204" s="7"/>
      <c r="O204" s="195"/>
      <c r="P204" s="14"/>
      <c r="Q204" s="189"/>
      <c r="R204" s="114">
        <f>IF(C204="","",VLOOKUP(C204,データ!$A$2:$D$240,2,FALSE))</f>
      </c>
      <c r="S204" s="115">
        <f>IF(C204="","",VLOOKUP(C204,データ!$A$2:$D$240,3,FALSE))</f>
      </c>
      <c r="T204" s="116">
        <f>IF(C204="","",VLOOKUP(C204,データ!$A$2:$D$240,4,FALSE))</f>
      </c>
      <c r="U204" s="50"/>
      <c r="V204" s="55"/>
      <c r="W204" s="203">
        <f t="shared" si="16"/>
      </c>
      <c r="X204" s="204">
        <f t="shared" si="17"/>
      </c>
      <c r="Y204" s="55">
        <f t="shared" si="18"/>
      </c>
      <c r="Z204" s="55">
        <f t="shared" si="19"/>
      </c>
      <c r="AE204" s="207"/>
      <c r="AF204" s="208"/>
    </row>
    <row r="205" spans="1:32" ht="15.75">
      <c r="A205" s="19"/>
      <c r="B205" s="227">
        <v>197</v>
      </c>
      <c r="C205" s="44"/>
      <c r="D205" s="37"/>
      <c r="E205" s="11"/>
      <c r="F205" s="7"/>
      <c r="G205" s="12"/>
      <c r="H205" s="15"/>
      <c r="I205" s="7"/>
      <c r="J205" s="161"/>
      <c r="K205" s="7"/>
      <c r="L205" s="238"/>
      <c r="M205" s="10"/>
      <c r="N205" s="7"/>
      <c r="O205" s="191"/>
      <c r="P205" s="15"/>
      <c r="Q205" s="180"/>
      <c r="R205" s="108">
        <f>IF(C205="","",VLOOKUP(C205,データ!$A$2:$D$240,2,FALSE))</f>
      </c>
      <c r="S205" s="109">
        <f>IF(C205="","",VLOOKUP(C205,データ!$A$2:$D$240,3,FALSE))</f>
      </c>
      <c r="T205" s="110">
        <f>IF(C205="","",VLOOKUP(C205,データ!$A$2:$D$240,4,FALSE))</f>
      </c>
      <c r="U205" s="48"/>
      <c r="V205" s="55"/>
      <c r="W205" s="203">
        <f t="shared" si="16"/>
      </c>
      <c r="X205" s="204">
        <f t="shared" si="17"/>
      </c>
      <c r="Y205" s="55">
        <f t="shared" si="18"/>
      </c>
      <c r="Z205" s="55">
        <f t="shared" si="19"/>
      </c>
      <c r="AE205" s="207"/>
      <c r="AF205" s="208"/>
    </row>
    <row r="206" spans="1:32" ht="15.75">
      <c r="A206" s="19"/>
      <c r="B206" s="227">
        <v>198</v>
      </c>
      <c r="C206" s="44"/>
      <c r="D206" s="37"/>
      <c r="E206" s="11"/>
      <c r="F206" s="7"/>
      <c r="G206" s="12"/>
      <c r="H206" s="15"/>
      <c r="I206" s="7"/>
      <c r="J206" s="161"/>
      <c r="K206" s="7"/>
      <c r="L206" s="238"/>
      <c r="M206" s="10"/>
      <c r="N206" s="7"/>
      <c r="O206" s="191"/>
      <c r="P206" s="15"/>
      <c r="Q206" s="180"/>
      <c r="R206" s="108">
        <f>IF(C206="","",VLOOKUP(C206,データ!$A$2:$D$240,2,FALSE))</f>
      </c>
      <c r="S206" s="109">
        <f>IF(C206="","",VLOOKUP(C206,データ!$A$2:$D$240,3,FALSE))</f>
      </c>
      <c r="T206" s="110">
        <f>IF(C206="","",VLOOKUP(C206,データ!$A$2:$D$240,4,FALSE))</f>
      </c>
      <c r="U206" s="48"/>
      <c r="V206" s="55"/>
      <c r="W206" s="203">
        <f t="shared" si="16"/>
      </c>
      <c r="X206" s="204">
        <f t="shared" si="17"/>
      </c>
      <c r="Y206" s="55">
        <f t="shared" si="18"/>
      </c>
      <c r="Z206" s="55">
        <f t="shared" si="19"/>
      </c>
      <c r="AE206" s="207"/>
      <c r="AF206" s="208"/>
    </row>
    <row r="207" spans="1:32" ht="15.75">
      <c r="A207" s="19"/>
      <c r="B207" s="227">
        <v>199</v>
      </c>
      <c r="C207" s="44"/>
      <c r="D207" s="37"/>
      <c r="E207" s="11"/>
      <c r="F207" s="7"/>
      <c r="G207" s="12"/>
      <c r="H207" s="15"/>
      <c r="I207" s="7"/>
      <c r="J207" s="161"/>
      <c r="K207" s="7"/>
      <c r="L207" s="238"/>
      <c r="M207" s="10"/>
      <c r="N207" s="7"/>
      <c r="O207" s="191"/>
      <c r="P207" s="15"/>
      <c r="Q207" s="180"/>
      <c r="R207" s="108">
        <f>IF(C207="","",VLOOKUP(C207,データ!$A$2:$D$240,2,FALSE))</f>
      </c>
      <c r="S207" s="109">
        <f>IF(C207="","",VLOOKUP(C207,データ!$A$2:$D$240,3,FALSE))</f>
      </c>
      <c r="T207" s="110">
        <f>IF(C207="","",VLOOKUP(C207,データ!$A$2:$D$240,4,FALSE))</f>
      </c>
      <c r="U207" s="48"/>
      <c r="V207" s="55"/>
      <c r="W207" s="203">
        <f t="shared" si="16"/>
      </c>
      <c r="X207" s="204">
        <f t="shared" si="17"/>
      </c>
      <c r="Y207" s="55">
        <f t="shared" si="18"/>
      </c>
      <c r="Z207" s="55">
        <f t="shared" si="19"/>
      </c>
      <c r="AE207" s="207"/>
      <c r="AF207" s="208"/>
    </row>
    <row r="208" spans="1:32" ht="16.5" thickBot="1">
      <c r="A208" s="19"/>
      <c r="B208" s="229">
        <v>200</v>
      </c>
      <c r="C208" s="67"/>
      <c r="D208" s="68"/>
      <c r="E208" s="69"/>
      <c r="F208" s="70"/>
      <c r="G208" s="71"/>
      <c r="H208" s="70"/>
      <c r="I208" s="93"/>
      <c r="J208" s="165"/>
      <c r="K208" s="93"/>
      <c r="L208" s="240"/>
      <c r="M208" s="72"/>
      <c r="N208" s="93"/>
      <c r="O208" s="196"/>
      <c r="P208" s="70"/>
      <c r="Q208" s="186"/>
      <c r="R208" s="117">
        <f>IF(C208="","",VLOOKUP(C208,データ!$A$2:$D$240,2,FALSE))</f>
      </c>
      <c r="S208" s="118">
        <f>IF(C208="","",VLOOKUP(C208,データ!$A$2:$D$240,3,FALSE))</f>
      </c>
      <c r="T208" s="129">
        <f>IF(C208="","",VLOOKUP(C208,データ!$A$2:$D$240,4,FALSE))</f>
      </c>
      <c r="U208" s="73"/>
      <c r="V208" s="55"/>
      <c r="W208" s="203">
        <f t="shared" si="16"/>
      </c>
      <c r="X208" s="204">
        <f t="shared" si="17"/>
      </c>
      <c r="Y208" s="55">
        <f t="shared" si="18"/>
      </c>
      <c r="Z208" s="55">
        <f t="shared" si="19"/>
      </c>
      <c r="AE208" s="207"/>
      <c r="AF208" s="208"/>
    </row>
    <row r="209" spans="1:32" ht="15.75">
      <c r="A209" s="19"/>
      <c r="B209" s="227">
        <v>201</v>
      </c>
      <c r="C209" s="44"/>
      <c r="D209" s="37"/>
      <c r="E209" s="81"/>
      <c r="F209" s="15"/>
      <c r="G209" s="82"/>
      <c r="H209" s="15"/>
      <c r="I209" s="7"/>
      <c r="J209" s="161"/>
      <c r="K209" s="7"/>
      <c r="L209" s="238"/>
      <c r="M209" s="83"/>
      <c r="N209" s="7"/>
      <c r="O209" s="191"/>
      <c r="P209" s="15"/>
      <c r="Q209" s="180"/>
      <c r="R209" s="126">
        <f>IF(C209="","",VLOOKUP(C209,データ!$A$2:$D$240,2,FALSE))</f>
      </c>
      <c r="S209" s="127">
        <f>IF(C209="","",VLOOKUP(C209,データ!$A$2:$D$240,3,FALSE))</f>
      </c>
      <c r="T209" s="130">
        <f>IF(C209="","",VLOOKUP(C209,データ!$A$2:$D$240,4,FALSE))</f>
      </c>
      <c r="U209" s="84"/>
      <c r="V209" s="55"/>
      <c r="W209" s="203">
        <f t="shared" si="16"/>
      </c>
      <c r="X209" s="204">
        <f t="shared" si="17"/>
      </c>
      <c r="Y209" s="55">
        <f aca="true" t="shared" si="20" ref="Y209:Y272">L209&amp;H209</f>
      </c>
      <c r="Z209" s="55">
        <f aca="true" t="shared" si="21" ref="Z209:Z272">J209&amp;H209</f>
      </c>
      <c r="AE209" s="207"/>
      <c r="AF209" s="208"/>
    </row>
    <row r="210" spans="2:32" ht="15.75">
      <c r="B210" s="227">
        <v>202</v>
      </c>
      <c r="C210" s="60"/>
      <c r="D210" s="61"/>
      <c r="E210" s="62"/>
      <c r="F210" s="63"/>
      <c r="G210" s="64"/>
      <c r="H210" s="63"/>
      <c r="I210" s="90"/>
      <c r="J210" s="166"/>
      <c r="K210" s="90"/>
      <c r="L210" s="241"/>
      <c r="M210" s="65"/>
      <c r="N210" s="90"/>
      <c r="O210" s="197"/>
      <c r="P210" s="63"/>
      <c r="Q210" s="187"/>
      <c r="R210" s="108">
        <f>IF(C210="","",VLOOKUP(C210,データ!$A$2:$D$240,2,FALSE))</f>
      </c>
      <c r="S210" s="109">
        <f>IF(C210="","",VLOOKUP(C210,データ!$A$2:$D$240,3,FALSE))</f>
      </c>
      <c r="T210" s="131">
        <f>IF(C210="","",VLOOKUP(C210,データ!$A$2:$D$240,4,FALSE))</f>
      </c>
      <c r="U210" s="66"/>
      <c r="V210" s="55"/>
      <c r="W210" s="203">
        <f t="shared" si="16"/>
      </c>
      <c r="X210" s="204">
        <f t="shared" si="17"/>
      </c>
      <c r="Y210" s="55">
        <f t="shared" si="20"/>
      </c>
      <c r="Z210" s="55">
        <f t="shared" si="21"/>
      </c>
      <c r="AE210" s="207"/>
      <c r="AF210" s="208"/>
    </row>
    <row r="211" spans="2:32" ht="15.75">
      <c r="B211" s="227">
        <v>203</v>
      </c>
      <c r="C211" s="60"/>
      <c r="D211" s="61"/>
      <c r="E211" s="62"/>
      <c r="F211" s="63"/>
      <c r="G211" s="64"/>
      <c r="H211" s="63"/>
      <c r="I211" s="90"/>
      <c r="J211" s="166"/>
      <c r="K211" s="90"/>
      <c r="L211" s="241"/>
      <c r="M211" s="65"/>
      <c r="N211" s="90"/>
      <c r="O211" s="197"/>
      <c r="P211" s="63"/>
      <c r="Q211" s="187"/>
      <c r="R211" s="108">
        <f>IF(C211="","",VLOOKUP(C211,データ!$A$2:$D$240,2,FALSE))</f>
      </c>
      <c r="S211" s="109">
        <f>IF(C211="","",VLOOKUP(C211,データ!$A$2:$D$240,3,FALSE))</f>
      </c>
      <c r="T211" s="131">
        <f>IF(C211="","",VLOOKUP(C211,データ!$A$2:$D$240,4,FALSE))</f>
      </c>
      <c r="U211" s="66"/>
      <c r="V211" s="55"/>
      <c r="W211" s="203">
        <f t="shared" si="16"/>
      </c>
      <c r="X211" s="204">
        <f t="shared" si="17"/>
      </c>
      <c r="Y211" s="55">
        <f t="shared" si="20"/>
      </c>
      <c r="Z211" s="55">
        <f t="shared" si="21"/>
      </c>
      <c r="AE211" s="207"/>
      <c r="AF211" s="208"/>
    </row>
    <row r="212" spans="2:32" ht="15.75">
      <c r="B212" s="227">
        <v>204</v>
      </c>
      <c r="C212" s="60"/>
      <c r="D212" s="61"/>
      <c r="E212" s="62"/>
      <c r="F212" s="63"/>
      <c r="G212" s="64"/>
      <c r="H212" s="63"/>
      <c r="I212" s="90"/>
      <c r="J212" s="166"/>
      <c r="K212" s="90"/>
      <c r="L212" s="241"/>
      <c r="M212" s="65"/>
      <c r="N212" s="90"/>
      <c r="O212" s="197"/>
      <c r="P212" s="63"/>
      <c r="Q212" s="187"/>
      <c r="R212" s="108">
        <f>IF(C212="","",VLOOKUP(C212,データ!$A$2:$D$240,2,FALSE))</f>
      </c>
      <c r="S212" s="109">
        <f>IF(C212="","",VLOOKUP(C212,データ!$A$2:$D$240,3,FALSE))</f>
      </c>
      <c r="T212" s="131">
        <f>IF(C212="","",VLOOKUP(C212,データ!$A$2:$D$240,4,FALSE))</f>
      </c>
      <c r="U212" s="66"/>
      <c r="V212" s="55"/>
      <c r="W212" s="203">
        <f t="shared" si="16"/>
      </c>
      <c r="X212" s="204">
        <f t="shared" si="17"/>
      </c>
      <c r="Y212" s="55">
        <f t="shared" si="20"/>
      </c>
      <c r="Z212" s="55">
        <f t="shared" si="21"/>
      </c>
      <c r="AE212" s="207"/>
      <c r="AF212" s="208"/>
    </row>
    <row r="213" spans="2:32" ht="15.75">
      <c r="B213" s="230">
        <v>205</v>
      </c>
      <c r="C213" s="74"/>
      <c r="D213" s="75"/>
      <c r="E213" s="76"/>
      <c r="F213" s="77"/>
      <c r="G213" s="78"/>
      <c r="H213" s="77"/>
      <c r="I213" s="91"/>
      <c r="J213" s="167"/>
      <c r="K213" s="91"/>
      <c r="L213" s="242"/>
      <c r="M213" s="79"/>
      <c r="N213" s="91"/>
      <c r="O213" s="198"/>
      <c r="P213" s="77"/>
      <c r="Q213" s="188"/>
      <c r="R213" s="123">
        <f>IF(C213="","",VLOOKUP(C213,データ!$A$2:$D$240,2,FALSE))</f>
      </c>
      <c r="S213" s="124">
        <f>IF(C213="","",VLOOKUP(C213,データ!$A$2:$D$240,3,FALSE))</f>
      </c>
      <c r="T213" s="132">
        <f>IF(C213="","",VLOOKUP(C213,データ!$A$2:$D$240,4,FALSE))</f>
      </c>
      <c r="U213" s="80"/>
      <c r="V213" s="55"/>
      <c r="W213" s="203">
        <f t="shared" si="16"/>
      </c>
      <c r="X213" s="204">
        <f t="shared" si="17"/>
      </c>
      <c r="Y213" s="55">
        <f t="shared" si="20"/>
      </c>
      <c r="Z213" s="55">
        <f t="shared" si="21"/>
      </c>
      <c r="AE213" s="207"/>
      <c r="AF213" s="208"/>
    </row>
    <row r="214" spans="2:32" ht="15.75">
      <c r="B214" s="231">
        <v>206</v>
      </c>
      <c r="C214" s="94"/>
      <c r="D214" s="95"/>
      <c r="E214" s="96"/>
      <c r="F214" s="14"/>
      <c r="G214" s="97"/>
      <c r="H214" s="14"/>
      <c r="I214" s="99"/>
      <c r="J214" s="163"/>
      <c r="K214" s="99"/>
      <c r="L214" s="243"/>
      <c r="M214" s="98"/>
      <c r="N214" s="99"/>
      <c r="O214" s="195"/>
      <c r="P214" s="14"/>
      <c r="Q214" s="189"/>
      <c r="R214" s="114">
        <f>IF(C214="","",VLOOKUP(C214,データ!$A$2:$D$240,2,FALSE))</f>
      </c>
      <c r="S214" s="115">
        <f>IF(C214="","",VLOOKUP(C214,データ!$A$2:$D$240,3,FALSE))</f>
      </c>
      <c r="T214" s="133">
        <f>IF(C214="","",VLOOKUP(C214,データ!$A$2:$D$240,4,FALSE))</f>
      </c>
      <c r="U214" s="100"/>
      <c r="V214" s="55"/>
      <c r="W214" s="203">
        <f t="shared" si="16"/>
      </c>
      <c r="X214" s="204">
        <f t="shared" si="17"/>
      </c>
      <c r="Y214" s="55">
        <f t="shared" si="20"/>
      </c>
      <c r="Z214" s="55">
        <f t="shared" si="21"/>
      </c>
      <c r="AE214" s="207"/>
      <c r="AF214" s="208"/>
    </row>
    <row r="215" spans="2:32" ht="15.75">
      <c r="B215" s="227">
        <v>207</v>
      </c>
      <c r="C215" s="60"/>
      <c r="D215" s="61"/>
      <c r="E215" s="62"/>
      <c r="F215" s="63"/>
      <c r="G215" s="64"/>
      <c r="H215" s="63"/>
      <c r="I215" s="90"/>
      <c r="J215" s="166"/>
      <c r="K215" s="90"/>
      <c r="L215" s="241"/>
      <c r="M215" s="65"/>
      <c r="N215" s="90"/>
      <c r="O215" s="197"/>
      <c r="P215" s="63"/>
      <c r="Q215" s="187"/>
      <c r="R215" s="108">
        <f>IF(C215="","",VLOOKUP(C215,データ!$A$2:$D$240,2,FALSE))</f>
      </c>
      <c r="S215" s="109">
        <f>IF(C215="","",VLOOKUP(C215,データ!$A$2:$D$240,3,FALSE))</f>
      </c>
      <c r="T215" s="131">
        <f>IF(C215="","",VLOOKUP(C215,データ!$A$2:$D$240,4,FALSE))</f>
      </c>
      <c r="U215" s="66"/>
      <c r="V215" s="55"/>
      <c r="W215" s="203">
        <f t="shared" si="16"/>
      </c>
      <c r="X215" s="204">
        <f t="shared" si="17"/>
      </c>
      <c r="Y215" s="55">
        <f t="shared" si="20"/>
      </c>
      <c r="Z215" s="55">
        <f t="shared" si="21"/>
      </c>
      <c r="AE215" s="207"/>
      <c r="AF215" s="208"/>
    </row>
    <row r="216" spans="2:32" ht="15.75">
      <c r="B216" s="227">
        <v>208</v>
      </c>
      <c r="C216" s="60"/>
      <c r="D216" s="61"/>
      <c r="E216" s="62"/>
      <c r="F216" s="63"/>
      <c r="G216" s="64"/>
      <c r="H216" s="63"/>
      <c r="I216" s="90"/>
      <c r="J216" s="166"/>
      <c r="K216" s="90"/>
      <c r="L216" s="241"/>
      <c r="M216" s="65"/>
      <c r="N216" s="90"/>
      <c r="O216" s="197"/>
      <c r="P216" s="63"/>
      <c r="Q216" s="187"/>
      <c r="R216" s="108">
        <f>IF(C216="","",VLOOKUP(C216,データ!$A$2:$D$240,2,FALSE))</f>
      </c>
      <c r="S216" s="109">
        <f>IF(C216="","",VLOOKUP(C216,データ!$A$2:$D$240,3,FALSE))</f>
      </c>
      <c r="T216" s="131">
        <f>IF(C216="","",VLOOKUP(C216,データ!$A$2:$D$240,4,FALSE))</f>
      </c>
      <c r="U216" s="66"/>
      <c r="V216" s="55"/>
      <c r="W216" s="203">
        <f t="shared" si="16"/>
      </c>
      <c r="X216" s="204">
        <f t="shared" si="17"/>
      </c>
      <c r="Y216" s="55">
        <f t="shared" si="20"/>
      </c>
      <c r="Z216" s="55">
        <f t="shared" si="21"/>
      </c>
      <c r="AE216" s="207"/>
      <c r="AF216" s="208"/>
    </row>
    <row r="217" spans="2:32" ht="15.75">
      <c r="B217" s="227">
        <v>209</v>
      </c>
      <c r="C217" s="60"/>
      <c r="D217" s="61"/>
      <c r="E217" s="62"/>
      <c r="F217" s="63"/>
      <c r="G217" s="64"/>
      <c r="H217" s="63"/>
      <c r="I217" s="90"/>
      <c r="J217" s="166"/>
      <c r="K217" s="90"/>
      <c r="L217" s="241"/>
      <c r="M217" s="65"/>
      <c r="N217" s="90"/>
      <c r="O217" s="197"/>
      <c r="P217" s="63"/>
      <c r="Q217" s="187"/>
      <c r="R217" s="108">
        <f>IF(C217="","",VLOOKUP(C217,データ!$A$2:$D$240,2,FALSE))</f>
      </c>
      <c r="S217" s="109">
        <f>IF(C217="","",VLOOKUP(C217,データ!$A$2:$D$240,3,FALSE))</f>
      </c>
      <c r="T217" s="131">
        <f>IF(C217="","",VLOOKUP(C217,データ!$A$2:$D$240,4,FALSE))</f>
      </c>
      <c r="U217" s="66"/>
      <c r="V217" s="55"/>
      <c r="W217" s="203">
        <f t="shared" si="16"/>
      </c>
      <c r="X217" s="204">
        <f t="shared" si="17"/>
      </c>
      <c r="Y217" s="55">
        <f t="shared" si="20"/>
      </c>
      <c r="Z217" s="55">
        <f t="shared" si="21"/>
      </c>
      <c r="AE217" s="207"/>
      <c r="AF217" s="208"/>
    </row>
    <row r="218" spans="2:32" ht="16.5" thickBot="1">
      <c r="B218" s="229">
        <v>210</v>
      </c>
      <c r="C218" s="67"/>
      <c r="D218" s="68"/>
      <c r="E218" s="69"/>
      <c r="F218" s="70"/>
      <c r="G218" s="71"/>
      <c r="H218" s="70"/>
      <c r="I218" s="93"/>
      <c r="J218" s="165"/>
      <c r="K218" s="93"/>
      <c r="L218" s="240"/>
      <c r="M218" s="72"/>
      <c r="N218" s="93"/>
      <c r="O218" s="196"/>
      <c r="P218" s="70"/>
      <c r="Q218" s="186"/>
      <c r="R218" s="117">
        <f>IF(C218="","",VLOOKUP(C218,データ!$A$2:$D$240,2,FALSE))</f>
      </c>
      <c r="S218" s="118">
        <f>IF(C218="","",VLOOKUP(C218,データ!$A$2:$D$240,3,FALSE))</f>
      </c>
      <c r="T218" s="129">
        <f>IF(C218="","",VLOOKUP(C218,データ!$A$2:$D$240,4,FALSE))</f>
      </c>
      <c r="U218" s="73"/>
      <c r="V218" s="55"/>
      <c r="W218" s="203">
        <f t="shared" si="16"/>
      </c>
      <c r="X218" s="204">
        <f t="shared" si="17"/>
      </c>
      <c r="Y218" s="55">
        <f t="shared" si="20"/>
      </c>
      <c r="Z218" s="55">
        <f t="shared" si="21"/>
      </c>
      <c r="AE218" s="207"/>
      <c r="AF218" s="208"/>
    </row>
    <row r="219" spans="2:32" ht="15.75">
      <c r="B219" s="227">
        <v>211</v>
      </c>
      <c r="C219" s="44"/>
      <c r="D219" s="37"/>
      <c r="E219" s="81"/>
      <c r="F219" s="15"/>
      <c r="G219" s="82"/>
      <c r="H219" s="15"/>
      <c r="I219" s="7"/>
      <c r="J219" s="161"/>
      <c r="K219" s="7"/>
      <c r="L219" s="238"/>
      <c r="M219" s="83"/>
      <c r="N219" s="7"/>
      <c r="O219" s="191"/>
      <c r="P219" s="15"/>
      <c r="Q219" s="180"/>
      <c r="R219" s="126">
        <f>IF(C219="","",VLOOKUP(C219,データ!$A$2:$D$240,2,FALSE))</f>
      </c>
      <c r="S219" s="127">
        <f>IF(C219="","",VLOOKUP(C219,データ!$A$2:$D$240,3,FALSE))</f>
      </c>
      <c r="T219" s="130">
        <f>IF(C219="","",VLOOKUP(C219,データ!$A$2:$D$240,4,FALSE))</f>
      </c>
      <c r="U219" s="84"/>
      <c r="V219" s="55"/>
      <c r="W219" s="203">
        <f t="shared" si="16"/>
      </c>
      <c r="X219" s="204">
        <f t="shared" si="17"/>
      </c>
      <c r="Y219" s="55">
        <f t="shared" si="20"/>
      </c>
      <c r="Z219" s="55">
        <f t="shared" si="21"/>
      </c>
      <c r="AE219" s="207"/>
      <c r="AF219" s="208"/>
    </row>
    <row r="220" spans="2:32" ht="15.75">
      <c r="B220" s="227">
        <v>212</v>
      </c>
      <c r="C220" s="60"/>
      <c r="D220" s="61"/>
      <c r="E220" s="62"/>
      <c r="F220" s="63"/>
      <c r="G220" s="64"/>
      <c r="H220" s="63"/>
      <c r="I220" s="90"/>
      <c r="J220" s="166"/>
      <c r="K220" s="90"/>
      <c r="L220" s="241"/>
      <c r="M220" s="65"/>
      <c r="N220" s="90"/>
      <c r="O220" s="197"/>
      <c r="P220" s="63"/>
      <c r="Q220" s="187"/>
      <c r="R220" s="108">
        <f>IF(C220="","",VLOOKUP(C220,データ!$A$2:$D$240,2,FALSE))</f>
      </c>
      <c r="S220" s="109">
        <f>IF(C220="","",VLOOKUP(C220,データ!$A$2:$D$240,3,FALSE))</f>
      </c>
      <c r="T220" s="131">
        <f>IF(C220="","",VLOOKUP(C220,データ!$A$2:$D$240,4,FALSE))</f>
      </c>
      <c r="U220" s="66"/>
      <c r="V220" s="55"/>
      <c r="W220" s="203">
        <f t="shared" si="16"/>
      </c>
      <c r="X220" s="204">
        <f t="shared" si="17"/>
      </c>
      <c r="Y220" s="55">
        <f t="shared" si="20"/>
      </c>
      <c r="Z220" s="55">
        <f t="shared" si="21"/>
      </c>
      <c r="AE220" s="207"/>
      <c r="AF220" s="208"/>
    </row>
    <row r="221" spans="2:32" ht="15.75">
      <c r="B221" s="227">
        <v>213</v>
      </c>
      <c r="C221" s="60"/>
      <c r="D221" s="61"/>
      <c r="E221" s="62"/>
      <c r="F221" s="63"/>
      <c r="G221" s="64"/>
      <c r="H221" s="63"/>
      <c r="I221" s="90"/>
      <c r="J221" s="166"/>
      <c r="K221" s="90"/>
      <c r="L221" s="241"/>
      <c r="M221" s="65"/>
      <c r="N221" s="90"/>
      <c r="O221" s="197"/>
      <c r="P221" s="63"/>
      <c r="Q221" s="187"/>
      <c r="R221" s="108">
        <f>IF(C221="","",VLOOKUP(C221,データ!$A$2:$D$240,2,FALSE))</f>
      </c>
      <c r="S221" s="109">
        <f>IF(C221="","",VLOOKUP(C221,データ!$A$2:$D$240,3,FALSE))</f>
      </c>
      <c r="T221" s="131">
        <f>IF(C221="","",VLOOKUP(C221,データ!$A$2:$D$240,4,FALSE))</f>
      </c>
      <c r="U221" s="66"/>
      <c r="V221" s="55"/>
      <c r="W221" s="203">
        <f t="shared" si="16"/>
      </c>
      <c r="X221" s="204">
        <f t="shared" si="17"/>
      </c>
      <c r="Y221" s="55">
        <f t="shared" si="20"/>
      </c>
      <c r="Z221" s="55">
        <f t="shared" si="21"/>
      </c>
      <c r="AE221" s="207"/>
      <c r="AF221" s="208"/>
    </row>
    <row r="222" spans="2:32" ht="15.75">
      <c r="B222" s="227">
        <v>214</v>
      </c>
      <c r="C222" s="60"/>
      <c r="D222" s="61"/>
      <c r="E222" s="62"/>
      <c r="F222" s="63"/>
      <c r="G222" s="64"/>
      <c r="H222" s="63"/>
      <c r="I222" s="90"/>
      <c r="J222" s="166"/>
      <c r="K222" s="90"/>
      <c r="L222" s="241"/>
      <c r="M222" s="65"/>
      <c r="N222" s="90"/>
      <c r="O222" s="197"/>
      <c r="P222" s="63"/>
      <c r="Q222" s="187"/>
      <c r="R222" s="108">
        <f>IF(C222="","",VLOOKUP(C222,データ!$A$2:$D$240,2,FALSE))</f>
      </c>
      <c r="S222" s="109">
        <f>IF(C222="","",VLOOKUP(C222,データ!$A$2:$D$240,3,FALSE))</f>
      </c>
      <c r="T222" s="131">
        <f>IF(C222="","",VLOOKUP(C222,データ!$A$2:$D$240,4,FALSE))</f>
      </c>
      <c r="U222" s="66"/>
      <c r="V222" s="55"/>
      <c r="W222" s="203">
        <f t="shared" si="16"/>
      </c>
      <c r="X222" s="204">
        <f t="shared" si="17"/>
      </c>
      <c r="Y222" s="55">
        <f t="shared" si="20"/>
      </c>
      <c r="Z222" s="55">
        <f t="shared" si="21"/>
      </c>
      <c r="AE222" s="207"/>
      <c r="AF222" s="208"/>
    </row>
    <row r="223" spans="2:32" ht="15.75">
      <c r="B223" s="230">
        <v>215</v>
      </c>
      <c r="C223" s="74"/>
      <c r="D223" s="75"/>
      <c r="E223" s="76"/>
      <c r="F223" s="77"/>
      <c r="G223" s="78"/>
      <c r="H223" s="77"/>
      <c r="I223" s="91"/>
      <c r="J223" s="167"/>
      <c r="K223" s="91"/>
      <c r="L223" s="242"/>
      <c r="M223" s="79"/>
      <c r="N223" s="91"/>
      <c r="O223" s="198"/>
      <c r="P223" s="77"/>
      <c r="Q223" s="188"/>
      <c r="R223" s="123">
        <f>IF(C223="","",VLOOKUP(C223,データ!$A$2:$D$240,2,FALSE))</f>
      </c>
      <c r="S223" s="124">
        <f>IF(C223="","",VLOOKUP(C223,データ!$A$2:$D$240,3,FALSE))</f>
      </c>
      <c r="T223" s="132">
        <f>IF(C223="","",VLOOKUP(C223,データ!$A$2:$D$240,4,FALSE))</f>
      </c>
      <c r="U223" s="80"/>
      <c r="V223" s="55"/>
      <c r="W223" s="203">
        <f t="shared" si="16"/>
      </c>
      <c r="X223" s="204">
        <f t="shared" si="17"/>
      </c>
      <c r="Y223" s="55">
        <f t="shared" si="20"/>
      </c>
      <c r="Z223" s="55">
        <f t="shared" si="21"/>
      </c>
      <c r="AE223" s="207"/>
      <c r="AF223" s="208"/>
    </row>
    <row r="224" spans="2:32" ht="15.75">
      <c r="B224" s="231">
        <v>216</v>
      </c>
      <c r="C224" s="94"/>
      <c r="D224" s="95"/>
      <c r="E224" s="96"/>
      <c r="F224" s="14"/>
      <c r="G224" s="97"/>
      <c r="H224" s="14"/>
      <c r="I224" s="99"/>
      <c r="J224" s="163"/>
      <c r="K224" s="99"/>
      <c r="L224" s="243"/>
      <c r="M224" s="98"/>
      <c r="N224" s="99"/>
      <c r="O224" s="195"/>
      <c r="P224" s="14"/>
      <c r="Q224" s="189"/>
      <c r="R224" s="114">
        <f>IF(C224="","",VLOOKUP(C224,データ!$A$2:$D$240,2,FALSE))</f>
      </c>
      <c r="S224" s="115">
        <f>IF(C224="","",VLOOKUP(C224,データ!$A$2:$D$240,3,FALSE))</f>
      </c>
      <c r="T224" s="133">
        <f>IF(C224="","",VLOOKUP(C224,データ!$A$2:$D$240,4,FALSE))</f>
      </c>
      <c r="U224" s="100"/>
      <c r="V224" s="55"/>
      <c r="W224" s="203">
        <f t="shared" si="16"/>
      </c>
      <c r="X224" s="204">
        <f t="shared" si="17"/>
      </c>
      <c r="Y224" s="55">
        <f t="shared" si="20"/>
      </c>
      <c r="Z224" s="55">
        <f t="shared" si="21"/>
      </c>
      <c r="AE224" s="207"/>
      <c r="AF224" s="208"/>
    </row>
    <row r="225" spans="2:32" ht="15.75">
      <c r="B225" s="227">
        <v>217</v>
      </c>
      <c r="C225" s="60"/>
      <c r="D225" s="61"/>
      <c r="E225" s="62"/>
      <c r="F225" s="63"/>
      <c r="G225" s="64"/>
      <c r="H225" s="63"/>
      <c r="I225" s="90"/>
      <c r="J225" s="166"/>
      <c r="K225" s="90"/>
      <c r="L225" s="241"/>
      <c r="M225" s="65"/>
      <c r="N225" s="90"/>
      <c r="O225" s="197"/>
      <c r="P225" s="63"/>
      <c r="Q225" s="187"/>
      <c r="R225" s="108">
        <f>IF(C225="","",VLOOKUP(C225,データ!$A$2:$D$240,2,FALSE))</f>
      </c>
      <c r="S225" s="109">
        <f>IF(C225="","",VLOOKUP(C225,データ!$A$2:$D$240,3,FALSE))</f>
      </c>
      <c r="T225" s="131">
        <f>IF(C225="","",VLOOKUP(C225,データ!$A$2:$D$240,4,FALSE))</f>
      </c>
      <c r="U225" s="66"/>
      <c r="V225" s="55"/>
      <c r="W225" s="203">
        <f t="shared" si="16"/>
      </c>
      <c r="X225" s="204">
        <f t="shared" si="17"/>
      </c>
      <c r="Y225" s="55">
        <f t="shared" si="20"/>
      </c>
      <c r="Z225" s="55">
        <f t="shared" si="21"/>
      </c>
      <c r="AE225" s="207"/>
      <c r="AF225" s="208"/>
    </row>
    <row r="226" spans="2:32" ht="15.75">
      <c r="B226" s="227">
        <v>218</v>
      </c>
      <c r="C226" s="60"/>
      <c r="D226" s="61"/>
      <c r="E226" s="62"/>
      <c r="F226" s="63"/>
      <c r="G226" s="64"/>
      <c r="H226" s="63"/>
      <c r="I226" s="90"/>
      <c r="J226" s="166"/>
      <c r="K226" s="90"/>
      <c r="L226" s="241"/>
      <c r="M226" s="65"/>
      <c r="N226" s="90"/>
      <c r="O226" s="197"/>
      <c r="P226" s="63"/>
      <c r="Q226" s="187"/>
      <c r="R226" s="108">
        <f>IF(C226="","",VLOOKUP(C226,データ!$A$2:$D$240,2,FALSE))</f>
      </c>
      <c r="S226" s="109">
        <f>IF(C226="","",VLOOKUP(C226,データ!$A$2:$D$240,3,FALSE))</f>
      </c>
      <c r="T226" s="131">
        <f>IF(C226="","",VLOOKUP(C226,データ!$A$2:$D$240,4,FALSE))</f>
      </c>
      <c r="U226" s="66"/>
      <c r="V226" s="55"/>
      <c r="W226" s="203">
        <f t="shared" si="16"/>
      </c>
      <c r="X226" s="204">
        <f t="shared" si="17"/>
      </c>
      <c r="Y226" s="55">
        <f t="shared" si="20"/>
      </c>
      <c r="Z226" s="55">
        <f t="shared" si="21"/>
      </c>
      <c r="AE226" s="207"/>
      <c r="AF226" s="208"/>
    </row>
    <row r="227" spans="2:32" ht="15.75">
      <c r="B227" s="227">
        <v>219</v>
      </c>
      <c r="C227" s="60"/>
      <c r="D227" s="61"/>
      <c r="E227" s="62"/>
      <c r="F227" s="63"/>
      <c r="G227" s="64"/>
      <c r="H227" s="63"/>
      <c r="I227" s="90"/>
      <c r="J227" s="166"/>
      <c r="K227" s="90"/>
      <c r="L227" s="241"/>
      <c r="M227" s="65"/>
      <c r="N227" s="90"/>
      <c r="O227" s="197"/>
      <c r="P227" s="63"/>
      <c r="Q227" s="187"/>
      <c r="R227" s="108">
        <f>IF(C227="","",VLOOKUP(C227,データ!$A$2:$D$240,2,FALSE))</f>
      </c>
      <c r="S227" s="109">
        <f>IF(C227="","",VLOOKUP(C227,データ!$A$2:$D$240,3,FALSE))</f>
      </c>
      <c r="T227" s="131">
        <f>IF(C227="","",VLOOKUP(C227,データ!$A$2:$D$240,4,FALSE))</f>
      </c>
      <c r="U227" s="66"/>
      <c r="V227" s="55"/>
      <c r="W227" s="203">
        <f t="shared" si="16"/>
      </c>
      <c r="X227" s="204">
        <f t="shared" si="17"/>
      </c>
      <c r="Y227" s="55">
        <f t="shared" si="20"/>
      </c>
      <c r="Z227" s="55">
        <f t="shared" si="21"/>
      </c>
      <c r="AE227" s="207"/>
      <c r="AF227" s="208"/>
    </row>
    <row r="228" spans="2:32" ht="16.5" thickBot="1">
      <c r="B228" s="229">
        <v>220</v>
      </c>
      <c r="C228" s="67"/>
      <c r="D228" s="68"/>
      <c r="E228" s="69"/>
      <c r="F228" s="70"/>
      <c r="G228" s="71"/>
      <c r="H228" s="70"/>
      <c r="I228" s="93"/>
      <c r="J228" s="165"/>
      <c r="K228" s="93"/>
      <c r="L228" s="240"/>
      <c r="M228" s="72"/>
      <c r="N228" s="93"/>
      <c r="O228" s="196"/>
      <c r="P228" s="70"/>
      <c r="Q228" s="186"/>
      <c r="R228" s="117">
        <f>IF(C228="","",VLOOKUP(C228,データ!$A$2:$D$240,2,FALSE))</f>
      </c>
      <c r="S228" s="118">
        <f>IF(C228="","",VLOOKUP(C228,データ!$A$2:$D$240,3,FALSE))</f>
      </c>
      <c r="T228" s="129">
        <f>IF(C228="","",VLOOKUP(C228,データ!$A$2:$D$240,4,FALSE))</f>
      </c>
      <c r="U228" s="73"/>
      <c r="V228" s="55"/>
      <c r="W228" s="203">
        <f t="shared" si="16"/>
      </c>
      <c r="X228" s="204">
        <f t="shared" si="17"/>
      </c>
      <c r="Y228" s="55">
        <f t="shared" si="20"/>
      </c>
      <c r="Z228" s="55">
        <f t="shared" si="21"/>
      </c>
      <c r="AE228" s="207"/>
      <c r="AF228" s="208"/>
    </row>
    <row r="229" spans="2:32" ht="15.75">
      <c r="B229" s="227">
        <v>221</v>
      </c>
      <c r="C229" s="44"/>
      <c r="D229" s="37"/>
      <c r="E229" s="81"/>
      <c r="F229" s="15"/>
      <c r="G229" s="82"/>
      <c r="H229" s="15"/>
      <c r="I229" s="7"/>
      <c r="J229" s="161"/>
      <c r="K229" s="7"/>
      <c r="L229" s="238"/>
      <c r="M229" s="83"/>
      <c r="N229" s="7"/>
      <c r="O229" s="191"/>
      <c r="P229" s="15"/>
      <c r="Q229" s="180"/>
      <c r="R229" s="126">
        <f>IF(C229="","",VLOOKUP(C229,データ!$A$2:$D$240,2,FALSE))</f>
      </c>
      <c r="S229" s="127">
        <f>IF(C229="","",VLOOKUP(C229,データ!$A$2:$D$240,3,FALSE))</f>
      </c>
      <c r="T229" s="130">
        <f>IF(C229="","",VLOOKUP(C229,データ!$A$2:$D$240,4,FALSE))</f>
      </c>
      <c r="U229" s="84"/>
      <c r="V229" s="55"/>
      <c r="W229" s="203">
        <f t="shared" si="16"/>
      </c>
      <c r="X229" s="204">
        <f t="shared" si="17"/>
      </c>
      <c r="Y229" s="55">
        <f t="shared" si="20"/>
      </c>
      <c r="Z229" s="55">
        <f t="shared" si="21"/>
      </c>
      <c r="AE229" s="207"/>
      <c r="AF229" s="208"/>
    </row>
    <row r="230" spans="2:32" ht="15.75">
      <c r="B230" s="227">
        <v>222</v>
      </c>
      <c r="C230" s="60"/>
      <c r="D230" s="61"/>
      <c r="E230" s="62"/>
      <c r="F230" s="63"/>
      <c r="G230" s="64"/>
      <c r="H230" s="63"/>
      <c r="I230" s="90"/>
      <c r="J230" s="166"/>
      <c r="K230" s="90"/>
      <c r="L230" s="241"/>
      <c r="M230" s="65"/>
      <c r="N230" s="90"/>
      <c r="O230" s="197"/>
      <c r="P230" s="63"/>
      <c r="Q230" s="187"/>
      <c r="R230" s="108">
        <f>IF(C230="","",VLOOKUP(C230,データ!$A$2:$D$240,2,FALSE))</f>
      </c>
      <c r="S230" s="109">
        <f>IF(C230="","",VLOOKUP(C230,データ!$A$2:$D$240,3,FALSE))</f>
      </c>
      <c r="T230" s="131">
        <f>IF(C230="","",VLOOKUP(C230,データ!$A$2:$D$240,4,FALSE))</f>
      </c>
      <c r="U230" s="66"/>
      <c r="V230" s="55"/>
      <c r="W230" s="203">
        <f t="shared" si="16"/>
      </c>
      <c r="X230" s="204">
        <f t="shared" si="17"/>
      </c>
      <c r="Y230" s="55">
        <f t="shared" si="20"/>
      </c>
      <c r="Z230" s="55">
        <f t="shared" si="21"/>
      </c>
      <c r="AE230" s="207"/>
      <c r="AF230" s="208"/>
    </row>
    <row r="231" spans="2:32" ht="15.75">
      <c r="B231" s="227">
        <v>223</v>
      </c>
      <c r="C231" s="60"/>
      <c r="D231" s="61"/>
      <c r="E231" s="62"/>
      <c r="F231" s="63"/>
      <c r="G231" s="64"/>
      <c r="H231" s="63"/>
      <c r="I231" s="90"/>
      <c r="J231" s="166"/>
      <c r="K231" s="90"/>
      <c r="L231" s="241"/>
      <c r="M231" s="65"/>
      <c r="N231" s="90"/>
      <c r="O231" s="197"/>
      <c r="P231" s="63"/>
      <c r="Q231" s="187"/>
      <c r="R231" s="108">
        <f>IF(C231="","",VLOOKUP(C231,データ!$A$2:$D$240,2,FALSE))</f>
      </c>
      <c r="S231" s="109">
        <f>IF(C231="","",VLOOKUP(C231,データ!$A$2:$D$240,3,FALSE))</f>
      </c>
      <c r="T231" s="131">
        <f>IF(C231="","",VLOOKUP(C231,データ!$A$2:$D$240,4,FALSE))</f>
      </c>
      <c r="U231" s="66"/>
      <c r="V231" s="55"/>
      <c r="W231" s="203">
        <f t="shared" si="16"/>
      </c>
      <c r="X231" s="204">
        <f t="shared" si="17"/>
      </c>
      <c r="Y231" s="55">
        <f t="shared" si="20"/>
      </c>
      <c r="Z231" s="55">
        <f t="shared" si="21"/>
      </c>
      <c r="AE231" s="207"/>
      <c r="AF231" s="208"/>
    </row>
    <row r="232" spans="2:32" ht="15.75">
      <c r="B232" s="227">
        <v>224</v>
      </c>
      <c r="C232" s="60"/>
      <c r="D232" s="61"/>
      <c r="E232" s="62"/>
      <c r="F232" s="63"/>
      <c r="G232" s="64"/>
      <c r="H232" s="63"/>
      <c r="I232" s="90"/>
      <c r="J232" s="166"/>
      <c r="K232" s="90"/>
      <c r="L232" s="241"/>
      <c r="M232" s="65"/>
      <c r="N232" s="90"/>
      <c r="O232" s="197"/>
      <c r="P232" s="63"/>
      <c r="Q232" s="187"/>
      <c r="R232" s="108">
        <f>IF(C232="","",VLOOKUP(C232,データ!$A$2:$D$240,2,FALSE))</f>
      </c>
      <c r="S232" s="109">
        <f>IF(C232="","",VLOOKUP(C232,データ!$A$2:$D$240,3,FALSE))</f>
      </c>
      <c r="T232" s="131">
        <f>IF(C232="","",VLOOKUP(C232,データ!$A$2:$D$240,4,FALSE))</f>
      </c>
      <c r="U232" s="66"/>
      <c r="V232" s="55"/>
      <c r="W232" s="203">
        <f t="shared" si="16"/>
      </c>
      <c r="X232" s="204">
        <f t="shared" si="17"/>
      </c>
      <c r="Y232" s="55">
        <f t="shared" si="20"/>
      </c>
      <c r="Z232" s="55">
        <f t="shared" si="21"/>
      </c>
      <c r="AE232" s="207"/>
      <c r="AF232" s="208"/>
    </row>
    <row r="233" spans="2:32" ht="15.75">
      <c r="B233" s="230">
        <v>225</v>
      </c>
      <c r="C233" s="74"/>
      <c r="D233" s="75"/>
      <c r="E233" s="76"/>
      <c r="F233" s="77"/>
      <c r="G233" s="78"/>
      <c r="H233" s="77"/>
      <c r="I233" s="91"/>
      <c r="J233" s="167"/>
      <c r="K233" s="91"/>
      <c r="L233" s="242"/>
      <c r="M233" s="79"/>
      <c r="N233" s="91"/>
      <c r="O233" s="198"/>
      <c r="P233" s="77"/>
      <c r="Q233" s="188"/>
      <c r="R233" s="123">
        <f>IF(C233="","",VLOOKUP(C233,データ!$A$2:$D$240,2,FALSE))</f>
      </c>
      <c r="S233" s="124">
        <f>IF(C233="","",VLOOKUP(C233,データ!$A$2:$D$240,3,FALSE))</f>
      </c>
      <c r="T233" s="132">
        <f>IF(C233="","",VLOOKUP(C233,データ!$A$2:$D$240,4,FALSE))</f>
      </c>
      <c r="U233" s="80"/>
      <c r="V233" s="55"/>
      <c r="W233" s="203">
        <f t="shared" si="16"/>
      </c>
      <c r="X233" s="204">
        <f t="shared" si="17"/>
      </c>
      <c r="Y233" s="55">
        <f t="shared" si="20"/>
      </c>
      <c r="Z233" s="55">
        <f t="shared" si="21"/>
      </c>
      <c r="AE233" s="207"/>
      <c r="AF233" s="208"/>
    </row>
    <row r="234" spans="2:32" ht="15.75">
      <c r="B234" s="231">
        <v>226</v>
      </c>
      <c r="C234" s="94"/>
      <c r="D234" s="95"/>
      <c r="E234" s="96"/>
      <c r="F234" s="14"/>
      <c r="G234" s="97"/>
      <c r="H234" s="14"/>
      <c r="I234" s="99"/>
      <c r="J234" s="163"/>
      <c r="K234" s="99"/>
      <c r="L234" s="243"/>
      <c r="M234" s="98"/>
      <c r="N234" s="99"/>
      <c r="O234" s="195"/>
      <c r="P234" s="14"/>
      <c r="Q234" s="189"/>
      <c r="R234" s="114">
        <f>IF(C234="","",VLOOKUP(C234,データ!$A$2:$D$240,2,FALSE))</f>
      </c>
      <c r="S234" s="115">
        <f>IF(C234="","",VLOOKUP(C234,データ!$A$2:$D$240,3,FALSE))</f>
      </c>
      <c r="T234" s="133">
        <f>IF(C234="","",VLOOKUP(C234,データ!$A$2:$D$240,4,FALSE))</f>
      </c>
      <c r="U234" s="100"/>
      <c r="V234" s="55"/>
      <c r="W234" s="203">
        <f t="shared" si="16"/>
      </c>
      <c r="X234" s="204">
        <f t="shared" si="17"/>
      </c>
      <c r="Y234" s="55">
        <f t="shared" si="20"/>
      </c>
      <c r="Z234" s="55">
        <f t="shared" si="21"/>
      </c>
      <c r="AE234" s="207"/>
      <c r="AF234" s="208"/>
    </row>
    <row r="235" spans="2:32" ht="15.75">
      <c r="B235" s="227">
        <v>227</v>
      </c>
      <c r="C235" s="60"/>
      <c r="D235" s="61"/>
      <c r="E235" s="62"/>
      <c r="F235" s="63"/>
      <c r="G235" s="64"/>
      <c r="H235" s="63"/>
      <c r="I235" s="90"/>
      <c r="J235" s="166"/>
      <c r="K235" s="90"/>
      <c r="L235" s="241"/>
      <c r="M235" s="65"/>
      <c r="N235" s="90"/>
      <c r="O235" s="197"/>
      <c r="P235" s="63"/>
      <c r="Q235" s="187"/>
      <c r="R235" s="108">
        <f>IF(C235="","",VLOOKUP(C235,データ!$A$2:$D$240,2,FALSE))</f>
      </c>
      <c r="S235" s="109">
        <f>IF(C235="","",VLOOKUP(C235,データ!$A$2:$D$240,3,FALSE))</f>
      </c>
      <c r="T235" s="131">
        <f>IF(C235="","",VLOOKUP(C235,データ!$A$2:$D$240,4,FALSE))</f>
      </c>
      <c r="U235" s="66"/>
      <c r="V235" s="55"/>
      <c r="W235" s="203">
        <f t="shared" si="16"/>
      </c>
      <c r="X235" s="204">
        <f t="shared" si="17"/>
      </c>
      <c r="Y235" s="55">
        <f t="shared" si="20"/>
      </c>
      <c r="Z235" s="55">
        <f t="shared" si="21"/>
      </c>
      <c r="AE235" s="207"/>
      <c r="AF235" s="208"/>
    </row>
    <row r="236" spans="2:32" ht="15.75">
      <c r="B236" s="227">
        <v>228</v>
      </c>
      <c r="C236" s="60"/>
      <c r="D236" s="61"/>
      <c r="E236" s="62"/>
      <c r="F236" s="63"/>
      <c r="G236" s="64"/>
      <c r="H236" s="63"/>
      <c r="I236" s="90"/>
      <c r="J236" s="166"/>
      <c r="K236" s="90"/>
      <c r="L236" s="241"/>
      <c r="M236" s="65"/>
      <c r="N236" s="90"/>
      <c r="O236" s="197"/>
      <c r="P236" s="63"/>
      <c r="Q236" s="187"/>
      <c r="R236" s="108">
        <f>IF(C236="","",VLOOKUP(C236,データ!$A$2:$D$240,2,FALSE))</f>
      </c>
      <c r="S236" s="109">
        <f>IF(C236="","",VLOOKUP(C236,データ!$A$2:$D$240,3,FALSE))</f>
      </c>
      <c r="T236" s="131">
        <f>IF(C236="","",VLOOKUP(C236,データ!$A$2:$D$240,4,FALSE))</f>
      </c>
      <c r="U236" s="66"/>
      <c r="V236" s="55"/>
      <c r="W236" s="203">
        <f t="shared" si="16"/>
      </c>
      <c r="X236" s="204">
        <f t="shared" si="17"/>
      </c>
      <c r="Y236" s="55">
        <f t="shared" si="20"/>
      </c>
      <c r="Z236" s="55">
        <f t="shared" si="21"/>
      </c>
      <c r="AE236" s="207"/>
      <c r="AF236" s="208"/>
    </row>
    <row r="237" spans="2:32" ht="15.75">
      <c r="B237" s="227">
        <v>229</v>
      </c>
      <c r="C237" s="60"/>
      <c r="D237" s="61"/>
      <c r="E237" s="62"/>
      <c r="F237" s="63"/>
      <c r="G237" s="64"/>
      <c r="H237" s="63"/>
      <c r="I237" s="90"/>
      <c r="J237" s="166"/>
      <c r="K237" s="90"/>
      <c r="L237" s="241"/>
      <c r="M237" s="65"/>
      <c r="N237" s="90"/>
      <c r="O237" s="197"/>
      <c r="P237" s="63"/>
      <c r="Q237" s="187"/>
      <c r="R237" s="108">
        <f>IF(C237="","",VLOOKUP(C237,データ!$A$2:$D$240,2,FALSE))</f>
      </c>
      <c r="S237" s="109">
        <f>IF(C237="","",VLOOKUP(C237,データ!$A$2:$D$240,3,FALSE))</f>
      </c>
      <c r="T237" s="131">
        <f>IF(C237="","",VLOOKUP(C237,データ!$A$2:$D$240,4,FALSE))</f>
      </c>
      <c r="U237" s="66"/>
      <c r="V237" s="55"/>
      <c r="W237" s="203">
        <f t="shared" si="16"/>
      </c>
      <c r="X237" s="204">
        <f t="shared" si="17"/>
      </c>
      <c r="Y237" s="55">
        <f t="shared" si="20"/>
      </c>
      <c r="Z237" s="55">
        <f t="shared" si="21"/>
      </c>
      <c r="AE237" s="207"/>
      <c r="AF237" s="208"/>
    </row>
    <row r="238" spans="2:32" ht="16.5" thickBot="1">
      <c r="B238" s="230">
        <v>230</v>
      </c>
      <c r="C238" s="74"/>
      <c r="D238" s="75"/>
      <c r="E238" s="76"/>
      <c r="F238" s="77"/>
      <c r="G238" s="78"/>
      <c r="H238" s="77"/>
      <c r="I238" s="91"/>
      <c r="J238" s="167"/>
      <c r="K238" s="91"/>
      <c r="L238" s="242"/>
      <c r="M238" s="79"/>
      <c r="N238" s="91"/>
      <c r="O238" s="198"/>
      <c r="P238" s="77"/>
      <c r="Q238" s="188"/>
      <c r="R238" s="123">
        <f>IF(C238="","",VLOOKUP(C238,データ!$A$2:$D$240,2,FALSE))</f>
      </c>
      <c r="S238" s="124">
        <f>IF(C238="","",VLOOKUP(C238,データ!$A$2:$D$240,3,FALSE))</f>
      </c>
      <c r="T238" s="132">
        <f>IF(C238="","",VLOOKUP(C238,データ!$A$2:$D$240,4,FALSE))</f>
      </c>
      <c r="U238" s="80"/>
      <c r="V238" s="55"/>
      <c r="W238" s="203">
        <f t="shared" si="16"/>
      </c>
      <c r="X238" s="204">
        <f t="shared" si="17"/>
      </c>
      <c r="Y238" s="55">
        <f t="shared" si="20"/>
      </c>
      <c r="Z238" s="55">
        <f t="shared" si="21"/>
      </c>
      <c r="AE238" s="207"/>
      <c r="AF238" s="208"/>
    </row>
    <row r="239" spans="2:32" ht="15.75">
      <c r="B239" s="232">
        <v>231</v>
      </c>
      <c r="C239" s="43"/>
      <c r="D239" s="36"/>
      <c r="E239" s="85"/>
      <c r="F239" s="86"/>
      <c r="G239" s="87"/>
      <c r="H239" s="86"/>
      <c r="I239" s="92"/>
      <c r="J239" s="168"/>
      <c r="K239" s="92"/>
      <c r="L239" s="237"/>
      <c r="M239" s="88"/>
      <c r="N239" s="92"/>
      <c r="O239" s="177"/>
      <c r="P239" s="86"/>
      <c r="Q239" s="190"/>
      <c r="R239" s="120">
        <f>IF(C239="","",VLOOKUP(C239,データ!$A$2:$D$240,2,FALSE))</f>
      </c>
      <c r="S239" s="121">
        <f>IF(C239="","",VLOOKUP(C239,データ!$A$2:$D$240,3,FALSE))</f>
      </c>
      <c r="T239" s="134">
        <f>IF(C239="","",VLOOKUP(C239,データ!$A$2:$D$240,4,FALSE))</f>
      </c>
      <c r="U239" s="89"/>
      <c r="V239" s="55"/>
      <c r="W239" s="203">
        <f t="shared" si="16"/>
      </c>
      <c r="X239" s="204">
        <f t="shared" si="17"/>
      </c>
      <c r="Y239" s="55">
        <f t="shared" si="20"/>
      </c>
      <c r="Z239" s="55">
        <f t="shared" si="21"/>
      </c>
      <c r="AE239" s="207"/>
      <c r="AF239" s="208"/>
    </row>
    <row r="240" spans="2:32" ht="15.75">
      <c r="B240" s="227">
        <v>232</v>
      </c>
      <c r="C240" s="44"/>
      <c r="D240" s="37"/>
      <c r="E240" s="81"/>
      <c r="F240" s="15"/>
      <c r="G240" s="82"/>
      <c r="H240" s="15"/>
      <c r="I240" s="7"/>
      <c r="J240" s="161"/>
      <c r="K240" s="7"/>
      <c r="L240" s="238"/>
      <c r="M240" s="83"/>
      <c r="N240" s="7"/>
      <c r="O240" s="191"/>
      <c r="P240" s="15"/>
      <c r="Q240" s="180"/>
      <c r="R240" s="126">
        <f>IF(C240="","",VLOOKUP(C240,データ!$A$2:$D$240,2,FALSE))</f>
      </c>
      <c r="S240" s="127">
        <f>IF(C240="","",VLOOKUP(C240,データ!$A$2:$D$240,3,FALSE))</f>
      </c>
      <c r="T240" s="130">
        <f>IF(C240="","",VLOOKUP(C240,データ!$A$2:$D$240,4,FALSE))</f>
      </c>
      <c r="U240" s="84"/>
      <c r="V240" s="55"/>
      <c r="W240" s="203">
        <f t="shared" si="16"/>
      </c>
      <c r="X240" s="204">
        <f t="shared" si="17"/>
      </c>
      <c r="Y240" s="55">
        <f t="shared" si="20"/>
      </c>
      <c r="Z240" s="55">
        <f t="shared" si="21"/>
      </c>
      <c r="AE240" s="207"/>
      <c r="AF240" s="208"/>
    </row>
    <row r="241" spans="2:32" ht="15.75">
      <c r="B241" s="227">
        <v>233</v>
      </c>
      <c r="C241" s="60"/>
      <c r="D241" s="61"/>
      <c r="E241" s="62"/>
      <c r="F241" s="63"/>
      <c r="G241" s="64"/>
      <c r="H241" s="63"/>
      <c r="I241" s="90"/>
      <c r="J241" s="166"/>
      <c r="K241" s="90"/>
      <c r="L241" s="241"/>
      <c r="M241" s="65"/>
      <c r="N241" s="90"/>
      <c r="O241" s="197"/>
      <c r="P241" s="63"/>
      <c r="Q241" s="187"/>
      <c r="R241" s="108">
        <f>IF(C241="","",VLOOKUP(C241,データ!$A$2:$D$240,2,FALSE))</f>
      </c>
      <c r="S241" s="109">
        <f>IF(C241="","",VLOOKUP(C241,データ!$A$2:$D$240,3,FALSE))</f>
      </c>
      <c r="T241" s="131">
        <f>IF(C241="","",VLOOKUP(C241,データ!$A$2:$D$240,4,FALSE))</f>
      </c>
      <c r="U241" s="66"/>
      <c r="V241" s="55"/>
      <c r="W241" s="203">
        <f t="shared" si="16"/>
      </c>
      <c r="X241" s="204">
        <f t="shared" si="17"/>
      </c>
      <c r="Y241" s="55">
        <f t="shared" si="20"/>
      </c>
      <c r="Z241" s="55">
        <f t="shared" si="21"/>
      </c>
      <c r="AE241" s="207"/>
      <c r="AF241" s="208"/>
    </row>
    <row r="242" spans="2:32" ht="15.75">
      <c r="B242" s="227">
        <v>234</v>
      </c>
      <c r="C242" s="60"/>
      <c r="D242" s="61"/>
      <c r="E242" s="62"/>
      <c r="F242" s="63"/>
      <c r="G242" s="64"/>
      <c r="H242" s="63"/>
      <c r="I242" s="90"/>
      <c r="J242" s="166"/>
      <c r="K242" s="90"/>
      <c r="L242" s="241"/>
      <c r="M242" s="65"/>
      <c r="N242" s="90"/>
      <c r="O242" s="197"/>
      <c r="P242" s="63"/>
      <c r="Q242" s="187"/>
      <c r="R242" s="108">
        <f>IF(C242="","",VLOOKUP(C242,データ!$A$2:$D$240,2,FALSE))</f>
      </c>
      <c r="S242" s="109">
        <f>IF(C242="","",VLOOKUP(C242,データ!$A$2:$D$240,3,FALSE))</f>
      </c>
      <c r="T242" s="131">
        <f>IF(C242="","",VLOOKUP(C242,データ!$A$2:$D$240,4,FALSE))</f>
      </c>
      <c r="U242" s="66"/>
      <c r="V242" s="55"/>
      <c r="W242" s="203">
        <f t="shared" si="16"/>
      </c>
      <c r="X242" s="204">
        <f t="shared" si="17"/>
      </c>
      <c r="Y242" s="55">
        <f t="shared" si="20"/>
      </c>
      <c r="Z242" s="55">
        <f t="shared" si="21"/>
      </c>
      <c r="AE242" s="207"/>
      <c r="AF242" s="208"/>
    </row>
    <row r="243" spans="2:32" ht="16.5" thickBot="1">
      <c r="B243" s="229">
        <v>235</v>
      </c>
      <c r="C243" s="74"/>
      <c r="D243" s="75"/>
      <c r="E243" s="76"/>
      <c r="F243" s="77"/>
      <c r="G243" s="78"/>
      <c r="H243" s="77"/>
      <c r="I243" s="91"/>
      <c r="J243" s="167"/>
      <c r="K243" s="91"/>
      <c r="L243" s="242"/>
      <c r="M243" s="79"/>
      <c r="N243" s="91"/>
      <c r="O243" s="198"/>
      <c r="P243" s="77"/>
      <c r="Q243" s="188"/>
      <c r="R243" s="123">
        <f>IF(C243="","",VLOOKUP(C243,データ!$A$2:$D$240,2,FALSE))</f>
      </c>
      <c r="S243" s="124">
        <f>IF(C243="","",VLOOKUP(C243,データ!$A$2:$D$240,3,FALSE))</f>
      </c>
      <c r="T243" s="132">
        <f>IF(C243="","",VLOOKUP(C243,データ!$A$2:$D$240,4,FALSE))</f>
      </c>
      <c r="U243" s="80"/>
      <c r="V243" s="55"/>
      <c r="W243" s="203">
        <f t="shared" si="16"/>
      </c>
      <c r="X243" s="204">
        <f t="shared" si="17"/>
      </c>
      <c r="Y243" s="55">
        <f t="shared" si="20"/>
      </c>
      <c r="Z243" s="55">
        <f t="shared" si="21"/>
      </c>
      <c r="AE243" s="207"/>
      <c r="AF243" s="208"/>
    </row>
    <row r="244" spans="2:32" ht="15.75">
      <c r="B244" s="227">
        <v>236</v>
      </c>
      <c r="C244" s="94"/>
      <c r="D244" s="95"/>
      <c r="E244" s="96"/>
      <c r="F244" s="14"/>
      <c r="G244" s="97"/>
      <c r="H244" s="14"/>
      <c r="I244" s="99"/>
      <c r="J244" s="163"/>
      <c r="K244" s="99"/>
      <c r="L244" s="243"/>
      <c r="M244" s="98"/>
      <c r="N244" s="99"/>
      <c r="O244" s="195"/>
      <c r="P244" s="14"/>
      <c r="Q244" s="189"/>
      <c r="R244" s="114">
        <f>IF(C244="","",VLOOKUP(C244,データ!$A$2:$D$240,2,FALSE))</f>
      </c>
      <c r="S244" s="115">
        <f>IF(C244="","",VLOOKUP(C244,データ!$A$2:$D$240,3,FALSE))</f>
      </c>
      <c r="T244" s="133">
        <f>IF(C244="","",VLOOKUP(C244,データ!$A$2:$D$240,4,FALSE))</f>
      </c>
      <c r="U244" s="100"/>
      <c r="V244" s="55"/>
      <c r="W244" s="203">
        <f t="shared" si="16"/>
      </c>
      <c r="X244" s="204">
        <f t="shared" si="17"/>
      </c>
      <c r="Y244" s="55">
        <f t="shared" si="20"/>
      </c>
      <c r="Z244" s="55">
        <f t="shared" si="21"/>
      </c>
      <c r="AE244" s="207"/>
      <c r="AF244" s="208"/>
    </row>
    <row r="245" spans="2:32" ht="15.75">
      <c r="B245" s="227">
        <v>237</v>
      </c>
      <c r="C245" s="60"/>
      <c r="D245" s="61"/>
      <c r="E245" s="62"/>
      <c r="F245" s="63"/>
      <c r="G245" s="64"/>
      <c r="H245" s="63"/>
      <c r="I245" s="90"/>
      <c r="J245" s="166"/>
      <c r="K245" s="90"/>
      <c r="L245" s="241"/>
      <c r="M245" s="65"/>
      <c r="N245" s="90"/>
      <c r="O245" s="197"/>
      <c r="P245" s="63"/>
      <c r="Q245" s="187"/>
      <c r="R245" s="108">
        <f>IF(C245="","",VLOOKUP(C245,データ!$A$2:$D$240,2,FALSE))</f>
      </c>
      <c r="S245" s="109">
        <f>IF(C245="","",VLOOKUP(C245,データ!$A$2:$D$240,3,FALSE))</f>
      </c>
      <c r="T245" s="131">
        <f>IF(C245="","",VLOOKUP(C245,データ!$A$2:$D$240,4,FALSE))</f>
      </c>
      <c r="U245" s="66"/>
      <c r="V245" s="55"/>
      <c r="W245" s="203">
        <f t="shared" si="16"/>
      </c>
      <c r="X245" s="204">
        <f t="shared" si="17"/>
      </c>
      <c r="Y245" s="55">
        <f t="shared" si="20"/>
      </c>
      <c r="Z245" s="55">
        <f t="shared" si="21"/>
      </c>
      <c r="AE245" s="207"/>
      <c r="AF245" s="208"/>
    </row>
    <row r="246" spans="2:32" ht="15.75">
      <c r="B246" s="227">
        <v>238</v>
      </c>
      <c r="C246" s="60"/>
      <c r="D246" s="61"/>
      <c r="E246" s="62"/>
      <c r="F246" s="63"/>
      <c r="G246" s="64"/>
      <c r="H246" s="63"/>
      <c r="I246" s="90"/>
      <c r="J246" s="166"/>
      <c r="K246" s="90"/>
      <c r="L246" s="241"/>
      <c r="M246" s="65"/>
      <c r="N246" s="90"/>
      <c r="O246" s="197"/>
      <c r="P246" s="63"/>
      <c r="Q246" s="187"/>
      <c r="R246" s="108">
        <f>IF(C246="","",VLOOKUP(C246,データ!$A$2:$D$240,2,FALSE))</f>
      </c>
      <c r="S246" s="109">
        <f>IF(C246="","",VLOOKUP(C246,データ!$A$2:$D$240,3,FALSE))</f>
      </c>
      <c r="T246" s="131">
        <f>IF(C246="","",VLOOKUP(C246,データ!$A$2:$D$240,4,FALSE))</f>
      </c>
      <c r="U246" s="66"/>
      <c r="V246" s="55"/>
      <c r="W246" s="203">
        <f t="shared" si="16"/>
      </c>
      <c r="X246" s="204">
        <f t="shared" si="17"/>
      </c>
      <c r="Y246" s="55">
        <f t="shared" si="20"/>
      </c>
      <c r="Z246" s="55">
        <f t="shared" si="21"/>
      </c>
      <c r="AE246" s="207"/>
      <c r="AF246" s="208"/>
    </row>
    <row r="247" spans="2:32" ht="15.75">
      <c r="B247" s="227">
        <v>239</v>
      </c>
      <c r="C247" s="60"/>
      <c r="D247" s="61"/>
      <c r="E247" s="62"/>
      <c r="F247" s="63"/>
      <c r="G247" s="64"/>
      <c r="H247" s="63"/>
      <c r="I247" s="90"/>
      <c r="J247" s="166"/>
      <c r="K247" s="90"/>
      <c r="L247" s="241"/>
      <c r="M247" s="65"/>
      <c r="N247" s="90"/>
      <c r="O247" s="197"/>
      <c r="P247" s="63"/>
      <c r="Q247" s="187"/>
      <c r="R247" s="108">
        <f>IF(C247="","",VLOOKUP(C247,データ!$A$2:$D$240,2,FALSE))</f>
      </c>
      <c r="S247" s="109">
        <f>IF(C247="","",VLOOKUP(C247,データ!$A$2:$D$240,3,FALSE))</f>
      </c>
      <c r="T247" s="131">
        <f>IF(C247="","",VLOOKUP(C247,データ!$A$2:$D$240,4,FALSE))</f>
      </c>
      <c r="U247" s="66"/>
      <c r="V247" s="55"/>
      <c r="W247" s="203">
        <f t="shared" si="16"/>
      </c>
      <c r="X247" s="204">
        <f t="shared" si="17"/>
      </c>
      <c r="Y247" s="55">
        <f t="shared" si="20"/>
      </c>
      <c r="Z247" s="55">
        <f t="shared" si="21"/>
      </c>
      <c r="AE247" s="207"/>
      <c r="AF247" s="208"/>
    </row>
    <row r="248" spans="2:32" ht="16.5" thickBot="1">
      <c r="B248" s="229">
        <v>240</v>
      </c>
      <c r="C248" s="74"/>
      <c r="D248" s="75"/>
      <c r="E248" s="76"/>
      <c r="F248" s="77"/>
      <c r="G248" s="78"/>
      <c r="H248" s="77"/>
      <c r="I248" s="91"/>
      <c r="J248" s="167"/>
      <c r="K248" s="91"/>
      <c r="L248" s="242"/>
      <c r="M248" s="79"/>
      <c r="N248" s="91"/>
      <c r="O248" s="198"/>
      <c r="P248" s="77"/>
      <c r="Q248" s="188"/>
      <c r="R248" s="123">
        <f>IF(C248="","",VLOOKUP(C248,データ!$A$2:$D$240,2,FALSE))</f>
      </c>
      <c r="S248" s="124">
        <f>IF(C248="","",VLOOKUP(C248,データ!$A$2:$D$240,3,FALSE))</f>
      </c>
      <c r="T248" s="132">
        <f>IF(C248="","",VLOOKUP(C248,データ!$A$2:$D$240,4,FALSE))</f>
      </c>
      <c r="U248" s="80"/>
      <c r="V248" s="55"/>
      <c r="W248" s="203">
        <f t="shared" si="16"/>
      </c>
      <c r="X248" s="204">
        <f t="shared" si="17"/>
      </c>
      <c r="Y248" s="55">
        <f t="shared" si="20"/>
      </c>
      <c r="Z248" s="55">
        <f t="shared" si="21"/>
      </c>
      <c r="AE248" s="207"/>
      <c r="AF248" s="208"/>
    </row>
    <row r="249" spans="2:32" ht="15.75">
      <c r="B249" s="227">
        <v>241</v>
      </c>
      <c r="C249" s="43"/>
      <c r="D249" s="36"/>
      <c r="E249" s="85"/>
      <c r="F249" s="86"/>
      <c r="G249" s="87"/>
      <c r="H249" s="86"/>
      <c r="I249" s="92"/>
      <c r="J249" s="168"/>
      <c r="K249" s="92"/>
      <c r="L249" s="237"/>
      <c r="M249" s="88"/>
      <c r="N249" s="92"/>
      <c r="O249" s="177"/>
      <c r="P249" s="86"/>
      <c r="Q249" s="190"/>
      <c r="R249" s="120">
        <f>IF(C249="","",VLOOKUP(C249,データ!$A$2:$D$240,2,FALSE))</f>
      </c>
      <c r="S249" s="121">
        <f>IF(C249="","",VLOOKUP(C249,データ!$A$2:$D$240,3,FALSE))</f>
      </c>
      <c r="T249" s="134">
        <f>IF(C249="","",VLOOKUP(C249,データ!$A$2:$D$240,4,FALSE))</f>
      </c>
      <c r="U249" s="89"/>
      <c r="V249" s="55"/>
      <c r="W249" s="203">
        <f t="shared" si="16"/>
      </c>
      <c r="X249" s="204">
        <f t="shared" si="17"/>
      </c>
      <c r="Y249" s="55">
        <f t="shared" si="20"/>
      </c>
      <c r="Z249" s="55">
        <f t="shared" si="21"/>
      </c>
      <c r="AE249" s="207"/>
      <c r="AF249" s="208"/>
    </row>
    <row r="250" spans="2:32" ht="15.75">
      <c r="B250" s="227">
        <v>242</v>
      </c>
      <c r="C250" s="44"/>
      <c r="D250" s="37"/>
      <c r="E250" s="81"/>
      <c r="F250" s="15"/>
      <c r="G250" s="82"/>
      <c r="H250" s="15"/>
      <c r="I250" s="7"/>
      <c r="J250" s="161"/>
      <c r="K250" s="7"/>
      <c r="L250" s="238"/>
      <c r="M250" s="83"/>
      <c r="N250" s="7"/>
      <c r="O250" s="191"/>
      <c r="P250" s="15"/>
      <c r="Q250" s="180"/>
      <c r="R250" s="126">
        <f>IF(C250="","",VLOOKUP(C250,データ!$A$2:$D$240,2,FALSE))</f>
      </c>
      <c r="S250" s="127">
        <f>IF(C250="","",VLOOKUP(C250,データ!$A$2:$D$240,3,FALSE))</f>
      </c>
      <c r="T250" s="130">
        <f>IF(C250="","",VLOOKUP(C250,データ!$A$2:$D$240,4,FALSE))</f>
      </c>
      <c r="U250" s="84"/>
      <c r="V250" s="55"/>
      <c r="W250" s="203">
        <f t="shared" si="16"/>
      </c>
      <c r="X250" s="204">
        <f t="shared" si="17"/>
      </c>
      <c r="Y250" s="55">
        <f t="shared" si="20"/>
      </c>
      <c r="Z250" s="55">
        <f t="shared" si="21"/>
      </c>
      <c r="AE250" s="207"/>
      <c r="AF250" s="208"/>
    </row>
    <row r="251" spans="2:32" ht="15.75">
      <c r="B251" s="227">
        <v>243</v>
      </c>
      <c r="C251" s="60"/>
      <c r="D251" s="61"/>
      <c r="E251" s="62"/>
      <c r="F251" s="63"/>
      <c r="G251" s="64"/>
      <c r="H251" s="63"/>
      <c r="I251" s="90"/>
      <c r="J251" s="166"/>
      <c r="K251" s="90"/>
      <c r="L251" s="241"/>
      <c r="M251" s="65"/>
      <c r="N251" s="90"/>
      <c r="O251" s="197"/>
      <c r="P251" s="63"/>
      <c r="Q251" s="187"/>
      <c r="R251" s="108">
        <f>IF(C251="","",VLOOKUP(C251,データ!$A$2:$D$240,2,FALSE))</f>
      </c>
      <c r="S251" s="109">
        <f>IF(C251="","",VLOOKUP(C251,データ!$A$2:$D$240,3,FALSE))</f>
      </c>
      <c r="T251" s="131">
        <f>IF(C251="","",VLOOKUP(C251,データ!$A$2:$D$240,4,FALSE))</f>
      </c>
      <c r="U251" s="66"/>
      <c r="V251" s="55"/>
      <c r="W251" s="203">
        <f t="shared" si="16"/>
      </c>
      <c r="X251" s="204">
        <f t="shared" si="17"/>
      </c>
      <c r="Y251" s="55">
        <f t="shared" si="20"/>
      </c>
      <c r="Z251" s="55">
        <f t="shared" si="21"/>
      </c>
      <c r="AE251" s="207"/>
      <c r="AF251" s="208"/>
    </row>
    <row r="252" spans="2:32" ht="15.75">
      <c r="B252" s="227">
        <v>244</v>
      </c>
      <c r="C252" s="60"/>
      <c r="D252" s="61"/>
      <c r="E252" s="62"/>
      <c r="F252" s="63"/>
      <c r="G252" s="64"/>
      <c r="H252" s="63"/>
      <c r="I252" s="90"/>
      <c r="J252" s="166"/>
      <c r="K252" s="90"/>
      <c r="L252" s="241"/>
      <c r="M252" s="65"/>
      <c r="N252" s="90"/>
      <c r="O252" s="197"/>
      <c r="P252" s="63"/>
      <c r="Q252" s="187"/>
      <c r="R252" s="108">
        <f>IF(C252="","",VLOOKUP(C252,データ!$A$2:$D$240,2,FALSE))</f>
      </c>
      <c r="S252" s="109">
        <f>IF(C252="","",VLOOKUP(C252,データ!$A$2:$D$240,3,FALSE))</f>
      </c>
      <c r="T252" s="131">
        <f>IF(C252="","",VLOOKUP(C252,データ!$A$2:$D$240,4,FALSE))</f>
      </c>
      <c r="U252" s="66"/>
      <c r="V252" s="55"/>
      <c r="W252" s="203">
        <f t="shared" si="16"/>
      </c>
      <c r="X252" s="204">
        <f t="shared" si="17"/>
      </c>
      <c r="Y252" s="55">
        <f t="shared" si="20"/>
      </c>
      <c r="Z252" s="55">
        <f t="shared" si="21"/>
      </c>
      <c r="AE252" s="207"/>
      <c r="AF252" s="208"/>
    </row>
    <row r="253" spans="2:32" ht="15.75">
      <c r="B253" s="230">
        <v>245</v>
      </c>
      <c r="C253" s="74"/>
      <c r="D253" s="75"/>
      <c r="E253" s="76"/>
      <c r="F253" s="77"/>
      <c r="G253" s="78"/>
      <c r="H253" s="77"/>
      <c r="I253" s="91"/>
      <c r="J253" s="167"/>
      <c r="K253" s="91"/>
      <c r="L253" s="242"/>
      <c r="M253" s="79"/>
      <c r="N253" s="91"/>
      <c r="O253" s="198"/>
      <c r="P253" s="77"/>
      <c r="Q253" s="188"/>
      <c r="R253" s="123">
        <f>IF(C253="","",VLOOKUP(C253,データ!$A$2:$D$240,2,FALSE))</f>
      </c>
      <c r="S253" s="124">
        <f>IF(C253="","",VLOOKUP(C253,データ!$A$2:$D$240,3,FALSE))</f>
      </c>
      <c r="T253" s="132">
        <f>IF(C253="","",VLOOKUP(C253,データ!$A$2:$D$240,4,FALSE))</f>
      </c>
      <c r="U253" s="80"/>
      <c r="V253" s="55"/>
      <c r="W253" s="203">
        <f t="shared" si="16"/>
      </c>
      <c r="X253" s="204">
        <f t="shared" si="17"/>
      </c>
      <c r="Y253" s="55">
        <f t="shared" si="20"/>
      </c>
      <c r="Z253" s="55">
        <f t="shared" si="21"/>
      </c>
      <c r="AE253" s="207"/>
      <c r="AF253" s="208"/>
    </row>
    <row r="254" spans="2:32" ht="15.75">
      <c r="B254" s="231">
        <v>246</v>
      </c>
      <c r="C254" s="94"/>
      <c r="D254" s="95"/>
      <c r="E254" s="96"/>
      <c r="F254" s="14"/>
      <c r="G254" s="97"/>
      <c r="H254" s="14"/>
      <c r="I254" s="99"/>
      <c r="J254" s="163"/>
      <c r="K254" s="99"/>
      <c r="L254" s="243"/>
      <c r="M254" s="98"/>
      <c r="N254" s="99"/>
      <c r="O254" s="195"/>
      <c r="P254" s="14"/>
      <c r="Q254" s="189"/>
      <c r="R254" s="114">
        <f>IF(C254="","",VLOOKUP(C254,データ!$A$2:$D$240,2,FALSE))</f>
      </c>
      <c r="S254" s="115">
        <f>IF(C254="","",VLOOKUP(C254,データ!$A$2:$D$240,3,FALSE))</f>
      </c>
      <c r="T254" s="133">
        <f>IF(C254="","",VLOOKUP(C254,データ!$A$2:$D$240,4,FALSE))</f>
      </c>
      <c r="U254" s="100"/>
      <c r="V254" s="55"/>
      <c r="W254" s="203">
        <f t="shared" si="16"/>
      </c>
      <c r="X254" s="204">
        <f t="shared" si="17"/>
      </c>
      <c r="Y254" s="55">
        <f t="shared" si="20"/>
      </c>
      <c r="Z254" s="55">
        <f t="shared" si="21"/>
      </c>
      <c r="AE254" s="207"/>
      <c r="AF254" s="208"/>
    </row>
    <row r="255" spans="2:32" ht="15.75">
      <c r="B255" s="227">
        <v>247</v>
      </c>
      <c r="C255" s="60"/>
      <c r="D255" s="61"/>
      <c r="E255" s="62"/>
      <c r="F255" s="63"/>
      <c r="G255" s="64"/>
      <c r="H255" s="63"/>
      <c r="I255" s="90"/>
      <c r="J255" s="166"/>
      <c r="K255" s="90"/>
      <c r="L255" s="241"/>
      <c r="M255" s="65"/>
      <c r="N255" s="90"/>
      <c r="O255" s="197"/>
      <c r="P255" s="63"/>
      <c r="Q255" s="187"/>
      <c r="R255" s="108">
        <f>IF(C255="","",VLOOKUP(C255,データ!$A$2:$D$240,2,FALSE))</f>
      </c>
      <c r="S255" s="109">
        <f>IF(C255="","",VLOOKUP(C255,データ!$A$2:$D$240,3,FALSE))</f>
      </c>
      <c r="T255" s="131">
        <f>IF(C255="","",VLOOKUP(C255,データ!$A$2:$D$240,4,FALSE))</f>
      </c>
      <c r="U255" s="66"/>
      <c r="V255" s="55"/>
      <c r="W255" s="203">
        <f t="shared" si="16"/>
      </c>
      <c r="X255" s="204">
        <f t="shared" si="17"/>
      </c>
      <c r="Y255" s="55">
        <f t="shared" si="20"/>
      </c>
      <c r="Z255" s="55">
        <f t="shared" si="21"/>
      </c>
      <c r="AE255" s="207"/>
      <c r="AF255" s="208"/>
    </row>
    <row r="256" spans="2:32" ht="15.75">
      <c r="B256" s="227">
        <v>248</v>
      </c>
      <c r="C256" s="60"/>
      <c r="D256" s="61"/>
      <c r="E256" s="62"/>
      <c r="F256" s="63"/>
      <c r="G256" s="64"/>
      <c r="H256" s="63"/>
      <c r="I256" s="90"/>
      <c r="J256" s="166"/>
      <c r="K256" s="90"/>
      <c r="L256" s="241"/>
      <c r="M256" s="65"/>
      <c r="N256" s="90"/>
      <c r="O256" s="197"/>
      <c r="P256" s="63"/>
      <c r="Q256" s="187"/>
      <c r="R256" s="108">
        <f>IF(C256="","",VLOOKUP(C256,データ!$A$2:$D$240,2,FALSE))</f>
      </c>
      <c r="S256" s="109">
        <f>IF(C256="","",VLOOKUP(C256,データ!$A$2:$D$240,3,FALSE))</f>
      </c>
      <c r="T256" s="131">
        <f>IF(C256="","",VLOOKUP(C256,データ!$A$2:$D$240,4,FALSE))</f>
      </c>
      <c r="U256" s="66"/>
      <c r="V256" s="55"/>
      <c r="W256" s="203">
        <f t="shared" si="16"/>
      </c>
      <c r="X256" s="204">
        <f t="shared" si="17"/>
      </c>
      <c r="Y256" s="55">
        <f t="shared" si="20"/>
      </c>
      <c r="Z256" s="55">
        <f t="shared" si="21"/>
      </c>
      <c r="AE256" s="207"/>
      <c r="AF256" s="208"/>
    </row>
    <row r="257" spans="2:32" ht="15.75">
      <c r="B257" s="227">
        <v>249</v>
      </c>
      <c r="C257" s="60"/>
      <c r="D257" s="61"/>
      <c r="E257" s="62"/>
      <c r="F257" s="63"/>
      <c r="G257" s="64"/>
      <c r="H257" s="63"/>
      <c r="I257" s="90"/>
      <c r="J257" s="166"/>
      <c r="K257" s="90"/>
      <c r="L257" s="241"/>
      <c r="M257" s="65"/>
      <c r="N257" s="90"/>
      <c r="O257" s="197"/>
      <c r="P257" s="63"/>
      <c r="Q257" s="187"/>
      <c r="R257" s="108">
        <f>IF(C257="","",VLOOKUP(C257,データ!$A$2:$D$240,2,FALSE))</f>
      </c>
      <c r="S257" s="109">
        <f>IF(C257="","",VLOOKUP(C257,データ!$A$2:$D$240,3,FALSE))</f>
      </c>
      <c r="T257" s="131">
        <f>IF(C257="","",VLOOKUP(C257,データ!$A$2:$D$240,4,FALSE))</f>
      </c>
      <c r="U257" s="66"/>
      <c r="V257" s="55"/>
      <c r="W257" s="203">
        <f t="shared" si="16"/>
      </c>
      <c r="X257" s="204">
        <f t="shared" si="17"/>
      </c>
      <c r="Y257" s="55">
        <f t="shared" si="20"/>
      </c>
      <c r="Z257" s="55">
        <f t="shared" si="21"/>
      </c>
      <c r="AE257" s="207"/>
      <c r="AF257" s="208"/>
    </row>
    <row r="258" spans="2:32" ht="16.5" thickBot="1">
      <c r="B258" s="229">
        <v>250</v>
      </c>
      <c r="C258" s="67"/>
      <c r="D258" s="68"/>
      <c r="E258" s="69"/>
      <c r="F258" s="70"/>
      <c r="G258" s="71"/>
      <c r="H258" s="70"/>
      <c r="I258" s="93"/>
      <c r="J258" s="165"/>
      <c r="K258" s="93"/>
      <c r="L258" s="240"/>
      <c r="M258" s="72"/>
      <c r="N258" s="93"/>
      <c r="O258" s="196"/>
      <c r="P258" s="70"/>
      <c r="Q258" s="186"/>
      <c r="R258" s="117">
        <f>IF(C258="","",VLOOKUP(C258,データ!$A$2:$D$240,2,FALSE))</f>
      </c>
      <c r="S258" s="118">
        <f>IF(C258="","",VLOOKUP(C258,データ!$A$2:$D$240,3,FALSE))</f>
      </c>
      <c r="T258" s="129">
        <f>IF(C258="","",VLOOKUP(C258,データ!$A$2:$D$240,4,FALSE))</f>
      </c>
      <c r="U258" s="73"/>
      <c r="V258" s="55"/>
      <c r="W258" s="203">
        <f t="shared" si="16"/>
      </c>
      <c r="X258" s="204">
        <f t="shared" si="17"/>
      </c>
      <c r="Y258" s="55">
        <f t="shared" si="20"/>
      </c>
      <c r="Z258" s="55">
        <f t="shared" si="21"/>
      </c>
      <c r="AE258" s="207"/>
      <c r="AF258" s="208"/>
    </row>
    <row r="259" spans="2:32" ht="15.75">
      <c r="B259" s="227">
        <v>251</v>
      </c>
      <c r="C259" s="44"/>
      <c r="D259" s="37"/>
      <c r="E259" s="81"/>
      <c r="F259" s="15"/>
      <c r="G259" s="82"/>
      <c r="H259" s="15"/>
      <c r="I259" s="7"/>
      <c r="J259" s="161"/>
      <c r="K259" s="7"/>
      <c r="L259" s="238"/>
      <c r="M259" s="83"/>
      <c r="N259" s="7"/>
      <c r="O259" s="191"/>
      <c r="P259" s="15"/>
      <c r="Q259" s="180"/>
      <c r="R259" s="126">
        <f>IF(C259="","",VLOOKUP(C259,データ!$A$2:$D$240,2,FALSE))</f>
      </c>
      <c r="S259" s="127">
        <f>IF(C259="","",VLOOKUP(C259,データ!$A$2:$D$240,3,FALSE))</f>
      </c>
      <c r="T259" s="130">
        <f>IF(C259="","",VLOOKUP(C259,データ!$A$2:$D$240,4,FALSE))</f>
      </c>
      <c r="U259" s="84"/>
      <c r="V259" s="55"/>
      <c r="W259" s="203">
        <f t="shared" si="16"/>
      </c>
      <c r="X259" s="204">
        <f t="shared" si="17"/>
      </c>
      <c r="Y259" s="55">
        <f t="shared" si="20"/>
      </c>
      <c r="Z259" s="55">
        <f t="shared" si="21"/>
      </c>
      <c r="AE259" s="207"/>
      <c r="AF259" s="208"/>
    </row>
    <row r="260" spans="2:32" ht="15.75">
      <c r="B260" s="227">
        <v>252</v>
      </c>
      <c r="C260" s="60"/>
      <c r="D260" s="61"/>
      <c r="E260" s="62"/>
      <c r="F260" s="63"/>
      <c r="G260" s="64"/>
      <c r="H260" s="63"/>
      <c r="I260" s="90"/>
      <c r="J260" s="166"/>
      <c r="K260" s="90"/>
      <c r="L260" s="241"/>
      <c r="M260" s="65"/>
      <c r="N260" s="90"/>
      <c r="O260" s="197"/>
      <c r="P260" s="63"/>
      <c r="Q260" s="187"/>
      <c r="R260" s="108">
        <f>IF(C260="","",VLOOKUP(C260,データ!$A$2:$D$240,2,FALSE))</f>
      </c>
      <c r="S260" s="109">
        <f>IF(C260="","",VLOOKUP(C260,データ!$A$2:$D$240,3,FALSE))</f>
      </c>
      <c r="T260" s="131">
        <f>IF(C260="","",VLOOKUP(C260,データ!$A$2:$D$240,4,FALSE))</f>
      </c>
      <c r="U260" s="66"/>
      <c r="V260" s="55"/>
      <c r="W260" s="203">
        <f t="shared" si="16"/>
      </c>
      <c r="X260" s="204">
        <f t="shared" si="17"/>
      </c>
      <c r="Y260" s="55">
        <f t="shared" si="20"/>
      </c>
      <c r="Z260" s="55">
        <f t="shared" si="21"/>
      </c>
      <c r="AE260" s="207"/>
      <c r="AF260" s="208"/>
    </row>
    <row r="261" spans="2:32" ht="15.75">
      <c r="B261" s="227">
        <v>253</v>
      </c>
      <c r="C261" s="60"/>
      <c r="D261" s="61"/>
      <c r="E261" s="62"/>
      <c r="F261" s="63"/>
      <c r="G261" s="64"/>
      <c r="H261" s="63"/>
      <c r="I261" s="90"/>
      <c r="J261" s="166"/>
      <c r="K261" s="90"/>
      <c r="L261" s="241"/>
      <c r="M261" s="65"/>
      <c r="N261" s="90"/>
      <c r="O261" s="197"/>
      <c r="P261" s="63"/>
      <c r="Q261" s="187"/>
      <c r="R261" s="108">
        <f>IF(C261="","",VLOOKUP(C261,データ!$A$2:$D$240,2,FALSE))</f>
      </c>
      <c r="S261" s="109">
        <f>IF(C261="","",VLOOKUP(C261,データ!$A$2:$D$240,3,FALSE))</f>
      </c>
      <c r="T261" s="131">
        <f>IF(C261="","",VLOOKUP(C261,データ!$A$2:$D$240,4,FALSE))</f>
      </c>
      <c r="U261" s="66"/>
      <c r="V261" s="55"/>
      <c r="W261" s="203">
        <f t="shared" si="16"/>
      </c>
      <c r="X261" s="204">
        <f t="shared" si="17"/>
      </c>
      <c r="Y261" s="55">
        <f t="shared" si="20"/>
      </c>
      <c r="Z261" s="55">
        <f t="shared" si="21"/>
      </c>
      <c r="AE261" s="207"/>
      <c r="AF261" s="208"/>
    </row>
    <row r="262" spans="2:32" ht="15.75">
      <c r="B262" s="227">
        <v>254</v>
      </c>
      <c r="C262" s="60"/>
      <c r="D262" s="61"/>
      <c r="E262" s="62"/>
      <c r="F262" s="63"/>
      <c r="G262" s="64"/>
      <c r="H262" s="63"/>
      <c r="I262" s="90"/>
      <c r="J262" s="166"/>
      <c r="K262" s="90"/>
      <c r="L262" s="241"/>
      <c r="M262" s="65"/>
      <c r="N262" s="90"/>
      <c r="O262" s="197"/>
      <c r="P262" s="63"/>
      <c r="Q262" s="187"/>
      <c r="R262" s="108">
        <f>IF(C262="","",VLOOKUP(C262,データ!$A$2:$D$240,2,FALSE))</f>
      </c>
      <c r="S262" s="109">
        <f>IF(C262="","",VLOOKUP(C262,データ!$A$2:$D$240,3,FALSE))</f>
      </c>
      <c r="T262" s="131">
        <f>IF(C262="","",VLOOKUP(C262,データ!$A$2:$D$240,4,FALSE))</f>
      </c>
      <c r="U262" s="66"/>
      <c r="V262" s="55"/>
      <c r="W262" s="203">
        <f t="shared" si="16"/>
      </c>
      <c r="X262" s="204">
        <f t="shared" si="17"/>
      </c>
      <c r="Y262" s="55">
        <f t="shared" si="20"/>
      </c>
      <c r="Z262" s="55">
        <f t="shared" si="21"/>
      </c>
      <c r="AE262" s="207"/>
      <c r="AF262" s="208"/>
    </row>
    <row r="263" spans="2:32" ht="15.75">
      <c r="B263" s="230">
        <v>255</v>
      </c>
      <c r="C263" s="74"/>
      <c r="D263" s="75"/>
      <c r="E263" s="76"/>
      <c r="F263" s="77"/>
      <c r="G263" s="78"/>
      <c r="H263" s="77"/>
      <c r="I263" s="91"/>
      <c r="J263" s="167"/>
      <c r="K263" s="91"/>
      <c r="L263" s="242"/>
      <c r="M263" s="79"/>
      <c r="N263" s="91"/>
      <c r="O263" s="198"/>
      <c r="P263" s="77"/>
      <c r="Q263" s="188"/>
      <c r="R263" s="123">
        <f>IF(C263="","",VLOOKUP(C263,データ!$A$2:$D$240,2,FALSE))</f>
      </c>
      <c r="S263" s="124">
        <f>IF(C263="","",VLOOKUP(C263,データ!$A$2:$D$240,3,FALSE))</f>
      </c>
      <c r="T263" s="132">
        <f>IF(C263="","",VLOOKUP(C263,データ!$A$2:$D$240,4,FALSE))</f>
      </c>
      <c r="U263" s="80"/>
      <c r="V263" s="55"/>
      <c r="W263" s="203">
        <f t="shared" si="16"/>
      </c>
      <c r="X263" s="204">
        <f t="shared" si="17"/>
      </c>
      <c r="Y263" s="55">
        <f t="shared" si="20"/>
      </c>
      <c r="Z263" s="55">
        <f t="shared" si="21"/>
      </c>
      <c r="AE263" s="207"/>
      <c r="AF263" s="208"/>
    </row>
    <row r="264" spans="2:32" ht="15.75">
      <c r="B264" s="231">
        <v>256</v>
      </c>
      <c r="C264" s="94"/>
      <c r="D264" s="95"/>
      <c r="E264" s="96"/>
      <c r="F264" s="14"/>
      <c r="G264" s="97"/>
      <c r="H264" s="14"/>
      <c r="I264" s="99"/>
      <c r="J264" s="163"/>
      <c r="K264" s="99"/>
      <c r="L264" s="243"/>
      <c r="M264" s="98"/>
      <c r="N264" s="99"/>
      <c r="O264" s="195"/>
      <c r="P264" s="14"/>
      <c r="Q264" s="189"/>
      <c r="R264" s="114">
        <f>IF(C264="","",VLOOKUP(C264,データ!$A$2:$D$240,2,FALSE))</f>
      </c>
      <c r="S264" s="115">
        <f>IF(C264="","",VLOOKUP(C264,データ!$A$2:$D$240,3,FALSE))</f>
      </c>
      <c r="T264" s="133">
        <f>IF(C264="","",VLOOKUP(C264,データ!$A$2:$D$240,4,FALSE))</f>
      </c>
      <c r="U264" s="100"/>
      <c r="V264" s="55"/>
      <c r="W264" s="203">
        <f t="shared" si="16"/>
      </c>
      <c r="X264" s="204">
        <f t="shared" si="17"/>
      </c>
      <c r="Y264" s="55">
        <f t="shared" si="20"/>
      </c>
      <c r="Z264" s="55">
        <f t="shared" si="21"/>
      </c>
      <c r="AE264" s="207"/>
      <c r="AF264" s="208"/>
    </row>
    <row r="265" spans="2:32" ht="15.75">
      <c r="B265" s="227">
        <v>257</v>
      </c>
      <c r="C265" s="60"/>
      <c r="D265" s="61"/>
      <c r="E265" s="62"/>
      <c r="F265" s="63"/>
      <c r="G265" s="64"/>
      <c r="H265" s="63"/>
      <c r="I265" s="90"/>
      <c r="J265" s="166"/>
      <c r="K265" s="90"/>
      <c r="L265" s="241"/>
      <c r="M265" s="65"/>
      <c r="N265" s="90"/>
      <c r="O265" s="197"/>
      <c r="P265" s="63"/>
      <c r="Q265" s="187"/>
      <c r="R265" s="108">
        <f>IF(C265="","",VLOOKUP(C265,データ!$A$2:$D$240,2,FALSE))</f>
      </c>
      <c r="S265" s="109">
        <f>IF(C265="","",VLOOKUP(C265,データ!$A$2:$D$240,3,FALSE))</f>
      </c>
      <c r="T265" s="131">
        <f>IF(C265="","",VLOOKUP(C265,データ!$A$2:$D$240,4,FALSE))</f>
      </c>
      <c r="U265" s="66"/>
      <c r="V265" s="55"/>
      <c r="W265" s="203">
        <f t="shared" si="16"/>
      </c>
      <c r="X265" s="204">
        <f t="shared" si="17"/>
      </c>
      <c r="Y265" s="55">
        <f t="shared" si="20"/>
      </c>
      <c r="Z265" s="55">
        <f t="shared" si="21"/>
      </c>
      <c r="AE265" s="207"/>
      <c r="AF265" s="208"/>
    </row>
    <row r="266" spans="2:32" ht="15.75">
      <c r="B266" s="227">
        <v>258</v>
      </c>
      <c r="C266" s="60"/>
      <c r="D266" s="61"/>
      <c r="E266" s="62"/>
      <c r="F266" s="63"/>
      <c r="G266" s="64"/>
      <c r="H266" s="63"/>
      <c r="I266" s="90"/>
      <c r="J266" s="166"/>
      <c r="K266" s="90"/>
      <c r="L266" s="241"/>
      <c r="M266" s="65"/>
      <c r="N266" s="90"/>
      <c r="O266" s="197"/>
      <c r="P266" s="63"/>
      <c r="Q266" s="187"/>
      <c r="R266" s="108">
        <f>IF(C266="","",VLOOKUP(C266,データ!$A$2:$D$240,2,FALSE))</f>
      </c>
      <c r="S266" s="109">
        <f>IF(C266="","",VLOOKUP(C266,データ!$A$2:$D$240,3,FALSE))</f>
      </c>
      <c r="T266" s="131">
        <f>IF(C266="","",VLOOKUP(C266,データ!$A$2:$D$240,4,FALSE))</f>
      </c>
      <c r="U266" s="66"/>
      <c r="V266" s="55"/>
      <c r="W266" s="203">
        <f aca="true" t="shared" si="22" ref="W266:W329">IF(ISBLANK(U266),"",$W$7)</f>
      </c>
      <c r="X266" s="204">
        <f aca="true" t="shared" si="23" ref="X266:X329">W266&amp;H266</f>
      </c>
      <c r="Y266" s="55">
        <f t="shared" si="20"/>
      </c>
      <c r="Z266" s="55">
        <f t="shared" si="21"/>
      </c>
      <c r="AE266" s="207"/>
      <c r="AF266" s="208"/>
    </row>
    <row r="267" spans="2:32" ht="15.75">
      <c r="B267" s="227">
        <v>259</v>
      </c>
      <c r="C267" s="60"/>
      <c r="D267" s="61"/>
      <c r="E267" s="62"/>
      <c r="F267" s="63"/>
      <c r="G267" s="64"/>
      <c r="H267" s="63"/>
      <c r="I267" s="90"/>
      <c r="J267" s="166"/>
      <c r="K267" s="90"/>
      <c r="L267" s="241"/>
      <c r="M267" s="65"/>
      <c r="N267" s="90"/>
      <c r="O267" s="197"/>
      <c r="P267" s="63"/>
      <c r="Q267" s="187"/>
      <c r="R267" s="108">
        <f>IF(C267="","",VLOOKUP(C267,データ!$A$2:$D$240,2,FALSE))</f>
      </c>
      <c r="S267" s="109">
        <f>IF(C267="","",VLOOKUP(C267,データ!$A$2:$D$240,3,FALSE))</f>
      </c>
      <c r="T267" s="131">
        <f>IF(C267="","",VLOOKUP(C267,データ!$A$2:$D$240,4,FALSE))</f>
      </c>
      <c r="U267" s="66"/>
      <c r="V267" s="55"/>
      <c r="W267" s="203">
        <f t="shared" si="22"/>
      </c>
      <c r="X267" s="204">
        <f t="shared" si="23"/>
      </c>
      <c r="Y267" s="55">
        <f t="shared" si="20"/>
      </c>
      <c r="Z267" s="55">
        <f t="shared" si="21"/>
      </c>
      <c r="AE267" s="207"/>
      <c r="AF267" s="208"/>
    </row>
    <row r="268" spans="2:32" ht="16.5" thickBot="1">
      <c r="B268" s="229">
        <v>260</v>
      </c>
      <c r="C268" s="67"/>
      <c r="D268" s="68"/>
      <c r="E268" s="69"/>
      <c r="F268" s="70"/>
      <c r="G268" s="71"/>
      <c r="H268" s="70"/>
      <c r="I268" s="93"/>
      <c r="J268" s="165"/>
      <c r="K268" s="93"/>
      <c r="L268" s="240"/>
      <c r="M268" s="72"/>
      <c r="N268" s="93"/>
      <c r="O268" s="196"/>
      <c r="P268" s="70"/>
      <c r="Q268" s="186"/>
      <c r="R268" s="117">
        <f>IF(C268="","",VLOOKUP(C268,データ!$A$2:$D$240,2,FALSE))</f>
      </c>
      <c r="S268" s="118">
        <f>IF(C268="","",VLOOKUP(C268,データ!$A$2:$D$240,3,FALSE))</f>
      </c>
      <c r="T268" s="129">
        <f>IF(C268="","",VLOOKUP(C268,データ!$A$2:$D$240,4,FALSE))</f>
      </c>
      <c r="U268" s="73"/>
      <c r="V268" s="55"/>
      <c r="W268" s="203">
        <f t="shared" si="22"/>
      </c>
      <c r="X268" s="204">
        <f t="shared" si="23"/>
      </c>
      <c r="Y268" s="55">
        <f t="shared" si="20"/>
      </c>
      <c r="Z268" s="55">
        <f t="shared" si="21"/>
      </c>
      <c r="AE268" s="207"/>
      <c r="AF268" s="208"/>
    </row>
    <row r="269" spans="2:32" ht="15.75">
      <c r="B269" s="227">
        <v>261</v>
      </c>
      <c r="C269" s="44"/>
      <c r="D269" s="37"/>
      <c r="E269" s="81"/>
      <c r="F269" s="15"/>
      <c r="G269" s="82"/>
      <c r="H269" s="15"/>
      <c r="I269" s="7"/>
      <c r="J269" s="161"/>
      <c r="K269" s="7"/>
      <c r="L269" s="238"/>
      <c r="M269" s="83"/>
      <c r="N269" s="7"/>
      <c r="O269" s="191"/>
      <c r="P269" s="15"/>
      <c r="Q269" s="180"/>
      <c r="R269" s="126">
        <f>IF(C269="","",VLOOKUP(C269,データ!$A$2:$D$240,2,FALSE))</f>
      </c>
      <c r="S269" s="127">
        <f>IF(C269="","",VLOOKUP(C269,データ!$A$2:$D$240,3,FALSE))</f>
      </c>
      <c r="T269" s="130">
        <f>IF(C269="","",VLOOKUP(C269,データ!$A$2:$D$240,4,FALSE))</f>
      </c>
      <c r="U269" s="84"/>
      <c r="V269" s="55"/>
      <c r="W269" s="203">
        <f t="shared" si="22"/>
      </c>
      <c r="X269" s="204">
        <f t="shared" si="23"/>
      </c>
      <c r="Y269" s="55">
        <f t="shared" si="20"/>
      </c>
      <c r="Z269" s="55">
        <f t="shared" si="21"/>
      </c>
      <c r="AE269" s="207"/>
      <c r="AF269" s="208"/>
    </row>
    <row r="270" spans="2:32" ht="15.75">
      <c r="B270" s="227">
        <v>262</v>
      </c>
      <c r="C270" s="60"/>
      <c r="D270" s="61"/>
      <c r="E270" s="62"/>
      <c r="F270" s="63"/>
      <c r="G270" s="64"/>
      <c r="H270" s="63"/>
      <c r="I270" s="90"/>
      <c r="J270" s="166"/>
      <c r="K270" s="90"/>
      <c r="L270" s="241"/>
      <c r="M270" s="65"/>
      <c r="N270" s="90"/>
      <c r="O270" s="197"/>
      <c r="P270" s="63"/>
      <c r="Q270" s="187"/>
      <c r="R270" s="108">
        <f>IF(C270="","",VLOOKUP(C270,データ!$A$2:$D$240,2,FALSE))</f>
      </c>
      <c r="S270" s="109">
        <f>IF(C270="","",VLOOKUP(C270,データ!$A$2:$D$240,3,FALSE))</f>
      </c>
      <c r="T270" s="131">
        <f>IF(C270="","",VLOOKUP(C270,データ!$A$2:$D$240,4,FALSE))</f>
      </c>
      <c r="U270" s="66"/>
      <c r="V270" s="55"/>
      <c r="W270" s="203">
        <f t="shared" si="22"/>
      </c>
      <c r="X270" s="204">
        <f t="shared" si="23"/>
      </c>
      <c r="Y270" s="55">
        <f t="shared" si="20"/>
      </c>
      <c r="Z270" s="55">
        <f t="shared" si="21"/>
      </c>
      <c r="AE270" s="207"/>
      <c r="AF270" s="208"/>
    </row>
    <row r="271" spans="2:32" ht="15.75">
      <c r="B271" s="227">
        <v>263</v>
      </c>
      <c r="C271" s="60"/>
      <c r="D271" s="61"/>
      <c r="E271" s="62"/>
      <c r="F271" s="63"/>
      <c r="G271" s="64"/>
      <c r="H271" s="63"/>
      <c r="I271" s="90"/>
      <c r="J271" s="166"/>
      <c r="K271" s="90"/>
      <c r="L271" s="241"/>
      <c r="M271" s="65"/>
      <c r="N271" s="90"/>
      <c r="O271" s="197"/>
      <c r="P271" s="63"/>
      <c r="Q271" s="187"/>
      <c r="R271" s="108">
        <f>IF(C271="","",VLOOKUP(C271,データ!$A$2:$D$240,2,FALSE))</f>
      </c>
      <c r="S271" s="109">
        <f>IF(C271="","",VLOOKUP(C271,データ!$A$2:$D$240,3,FALSE))</f>
      </c>
      <c r="T271" s="131">
        <f>IF(C271="","",VLOOKUP(C271,データ!$A$2:$D$240,4,FALSE))</f>
      </c>
      <c r="U271" s="66"/>
      <c r="V271" s="55"/>
      <c r="W271" s="203">
        <f t="shared" si="22"/>
      </c>
      <c r="X271" s="204">
        <f t="shared" si="23"/>
      </c>
      <c r="Y271" s="55">
        <f t="shared" si="20"/>
      </c>
      <c r="Z271" s="55">
        <f t="shared" si="21"/>
      </c>
      <c r="AE271" s="207"/>
      <c r="AF271" s="208"/>
    </row>
    <row r="272" spans="2:32" ht="15.75">
      <c r="B272" s="227">
        <v>264</v>
      </c>
      <c r="C272" s="60"/>
      <c r="D272" s="61"/>
      <c r="E272" s="62"/>
      <c r="F272" s="63"/>
      <c r="G272" s="64"/>
      <c r="H272" s="63"/>
      <c r="I272" s="90"/>
      <c r="J272" s="166"/>
      <c r="K272" s="90"/>
      <c r="L272" s="241"/>
      <c r="M272" s="65"/>
      <c r="N272" s="90"/>
      <c r="O272" s="197"/>
      <c r="P272" s="63"/>
      <c r="Q272" s="187"/>
      <c r="R272" s="108">
        <f>IF(C272="","",VLOOKUP(C272,データ!$A$2:$D$240,2,FALSE))</f>
      </c>
      <c r="S272" s="109">
        <f>IF(C272="","",VLOOKUP(C272,データ!$A$2:$D$240,3,FALSE))</f>
      </c>
      <c r="T272" s="131">
        <f>IF(C272="","",VLOOKUP(C272,データ!$A$2:$D$240,4,FALSE))</f>
      </c>
      <c r="U272" s="66"/>
      <c r="V272" s="55"/>
      <c r="W272" s="203">
        <f t="shared" si="22"/>
      </c>
      <c r="X272" s="204">
        <f t="shared" si="23"/>
      </c>
      <c r="Y272" s="55">
        <f t="shared" si="20"/>
      </c>
      <c r="Z272" s="55">
        <f t="shared" si="21"/>
      </c>
      <c r="AE272" s="207"/>
      <c r="AF272" s="208"/>
    </row>
    <row r="273" spans="2:32" ht="15.75">
      <c r="B273" s="230">
        <v>265</v>
      </c>
      <c r="C273" s="74"/>
      <c r="D273" s="75"/>
      <c r="E273" s="76"/>
      <c r="F273" s="77"/>
      <c r="G273" s="78"/>
      <c r="H273" s="77"/>
      <c r="I273" s="91"/>
      <c r="J273" s="167"/>
      <c r="K273" s="91"/>
      <c r="L273" s="242"/>
      <c r="M273" s="79"/>
      <c r="N273" s="91"/>
      <c r="O273" s="198"/>
      <c r="P273" s="77"/>
      <c r="Q273" s="188"/>
      <c r="R273" s="123">
        <f>IF(C273="","",VLOOKUP(C273,データ!$A$2:$D$240,2,FALSE))</f>
      </c>
      <c r="S273" s="124">
        <f>IF(C273="","",VLOOKUP(C273,データ!$A$2:$D$240,3,FALSE))</f>
      </c>
      <c r="T273" s="132">
        <f>IF(C273="","",VLOOKUP(C273,データ!$A$2:$D$240,4,FALSE))</f>
      </c>
      <c r="U273" s="80"/>
      <c r="V273" s="55"/>
      <c r="W273" s="203">
        <f t="shared" si="22"/>
      </c>
      <c r="X273" s="204">
        <f t="shared" si="23"/>
      </c>
      <c r="Y273" s="55">
        <f aca="true" t="shared" si="24" ref="Y273:Y336">L273&amp;H273</f>
      </c>
      <c r="Z273" s="55">
        <f aca="true" t="shared" si="25" ref="Z273:Z336">J273&amp;H273</f>
      </c>
      <c r="AE273" s="207"/>
      <c r="AF273" s="208"/>
    </row>
    <row r="274" spans="2:32" ht="15.75">
      <c r="B274" s="231">
        <v>266</v>
      </c>
      <c r="C274" s="94"/>
      <c r="D274" s="95"/>
      <c r="E274" s="96"/>
      <c r="F274" s="14"/>
      <c r="G274" s="97"/>
      <c r="H274" s="14"/>
      <c r="I274" s="99"/>
      <c r="J274" s="163"/>
      <c r="K274" s="99"/>
      <c r="L274" s="243"/>
      <c r="M274" s="98"/>
      <c r="N274" s="99"/>
      <c r="O274" s="195"/>
      <c r="P274" s="14"/>
      <c r="Q274" s="189"/>
      <c r="R274" s="114">
        <f>IF(C274="","",VLOOKUP(C274,データ!$A$2:$D$240,2,FALSE))</f>
      </c>
      <c r="S274" s="115">
        <f>IF(C274="","",VLOOKUP(C274,データ!$A$2:$D$240,3,FALSE))</f>
      </c>
      <c r="T274" s="133">
        <f>IF(C274="","",VLOOKUP(C274,データ!$A$2:$D$240,4,FALSE))</f>
      </c>
      <c r="U274" s="100"/>
      <c r="V274" s="55"/>
      <c r="W274" s="203">
        <f t="shared" si="22"/>
      </c>
      <c r="X274" s="204">
        <f t="shared" si="23"/>
      </c>
      <c r="Y274" s="55">
        <f t="shared" si="24"/>
      </c>
      <c r="Z274" s="55">
        <f t="shared" si="25"/>
      </c>
      <c r="AE274" s="207"/>
      <c r="AF274" s="208"/>
    </row>
    <row r="275" spans="2:32" ht="15.75">
      <c r="B275" s="227">
        <v>267</v>
      </c>
      <c r="C275" s="60"/>
      <c r="D275" s="61"/>
      <c r="E275" s="62"/>
      <c r="F275" s="63"/>
      <c r="G275" s="64"/>
      <c r="H275" s="63"/>
      <c r="I275" s="90"/>
      <c r="J275" s="166"/>
      <c r="K275" s="90"/>
      <c r="L275" s="241"/>
      <c r="M275" s="65"/>
      <c r="N275" s="90"/>
      <c r="O275" s="197"/>
      <c r="P275" s="63"/>
      <c r="Q275" s="187"/>
      <c r="R275" s="108">
        <f>IF(C275="","",VLOOKUP(C275,データ!$A$2:$D$240,2,FALSE))</f>
      </c>
      <c r="S275" s="109">
        <f>IF(C275="","",VLOOKUP(C275,データ!$A$2:$D$240,3,FALSE))</f>
      </c>
      <c r="T275" s="131">
        <f>IF(C275="","",VLOOKUP(C275,データ!$A$2:$D$240,4,FALSE))</f>
      </c>
      <c r="U275" s="66"/>
      <c r="V275" s="55"/>
      <c r="W275" s="203">
        <f t="shared" si="22"/>
      </c>
      <c r="X275" s="204">
        <f t="shared" si="23"/>
      </c>
      <c r="Y275" s="55">
        <f t="shared" si="24"/>
      </c>
      <c r="Z275" s="55">
        <f t="shared" si="25"/>
      </c>
      <c r="AE275" s="207"/>
      <c r="AF275" s="208"/>
    </row>
    <row r="276" spans="2:32" ht="15.75">
      <c r="B276" s="227">
        <v>268</v>
      </c>
      <c r="C276" s="60"/>
      <c r="D276" s="61"/>
      <c r="E276" s="62"/>
      <c r="F276" s="63"/>
      <c r="G276" s="64"/>
      <c r="H276" s="63"/>
      <c r="I276" s="90"/>
      <c r="J276" s="166"/>
      <c r="K276" s="90"/>
      <c r="L276" s="241"/>
      <c r="M276" s="65"/>
      <c r="N276" s="90"/>
      <c r="O276" s="197"/>
      <c r="P276" s="63"/>
      <c r="Q276" s="187"/>
      <c r="R276" s="108">
        <f>IF(C276="","",VLOOKUP(C276,データ!$A$2:$D$240,2,FALSE))</f>
      </c>
      <c r="S276" s="109">
        <f>IF(C276="","",VLOOKUP(C276,データ!$A$2:$D$240,3,FALSE))</f>
      </c>
      <c r="T276" s="131">
        <f>IF(C276="","",VLOOKUP(C276,データ!$A$2:$D$240,4,FALSE))</f>
      </c>
      <c r="U276" s="66"/>
      <c r="V276" s="55"/>
      <c r="W276" s="203">
        <f t="shared" si="22"/>
      </c>
      <c r="X276" s="204">
        <f t="shared" si="23"/>
      </c>
      <c r="Y276" s="55">
        <f t="shared" si="24"/>
      </c>
      <c r="Z276" s="55">
        <f t="shared" si="25"/>
      </c>
      <c r="AE276" s="207"/>
      <c r="AF276" s="208"/>
    </row>
    <row r="277" spans="2:32" ht="15.75">
      <c r="B277" s="227">
        <v>269</v>
      </c>
      <c r="C277" s="60"/>
      <c r="D277" s="61"/>
      <c r="E277" s="62"/>
      <c r="F277" s="63"/>
      <c r="G277" s="64"/>
      <c r="H277" s="63"/>
      <c r="I277" s="90"/>
      <c r="J277" s="166"/>
      <c r="K277" s="90"/>
      <c r="L277" s="241"/>
      <c r="M277" s="65"/>
      <c r="N277" s="90"/>
      <c r="O277" s="197"/>
      <c r="P277" s="63"/>
      <c r="Q277" s="187"/>
      <c r="R277" s="108">
        <f>IF(C277="","",VLOOKUP(C277,データ!$A$2:$D$240,2,FALSE))</f>
      </c>
      <c r="S277" s="109">
        <f>IF(C277="","",VLOOKUP(C277,データ!$A$2:$D$240,3,FALSE))</f>
      </c>
      <c r="T277" s="131">
        <f>IF(C277="","",VLOOKUP(C277,データ!$A$2:$D$240,4,FALSE))</f>
      </c>
      <c r="U277" s="66"/>
      <c r="V277" s="55"/>
      <c r="W277" s="203">
        <f t="shared" si="22"/>
      </c>
      <c r="X277" s="204">
        <f t="shared" si="23"/>
      </c>
      <c r="Y277" s="55">
        <f t="shared" si="24"/>
      </c>
      <c r="Z277" s="55">
        <f t="shared" si="25"/>
      </c>
      <c r="AE277" s="207"/>
      <c r="AF277" s="208"/>
    </row>
    <row r="278" spans="2:32" ht="16.5" thickBot="1">
      <c r="B278" s="229">
        <v>270</v>
      </c>
      <c r="C278" s="67"/>
      <c r="D278" s="68"/>
      <c r="E278" s="69"/>
      <c r="F278" s="70"/>
      <c r="G278" s="71"/>
      <c r="H278" s="70"/>
      <c r="I278" s="93"/>
      <c r="J278" s="165"/>
      <c r="K278" s="93"/>
      <c r="L278" s="240"/>
      <c r="M278" s="72"/>
      <c r="N278" s="93"/>
      <c r="O278" s="196"/>
      <c r="P278" s="70"/>
      <c r="Q278" s="186"/>
      <c r="R278" s="117">
        <f>IF(C278="","",VLOOKUP(C278,データ!$A$2:$D$240,2,FALSE))</f>
      </c>
      <c r="S278" s="118">
        <f>IF(C278="","",VLOOKUP(C278,データ!$A$2:$D$240,3,FALSE))</f>
      </c>
      <c r="T278" s="129">
        <f>IF(C278="","",VLOOKUP(C278,データ!$A$2:$D$240,4,FALSE))</f>
      </c>
      <c r="U278" s="73"/>
      <c r="V278" s="55"/>
      <c r="W278" s="203">
        <f t="shared" si="22"/>
      </c>
      <c r="X278" s="204">
        <f t="shared" si="23"/>
      </c>
      <c r="Y278" s="55">
        <f t="shared" si="24"/>
      </c>
      <c r="Z278" s="55">
        <f t="shared" si="25"/>
      </c>
      <c r="AE278" s="207"/>
      <c r="AF278" s="208"/>
    </row>
    <row r="279" spans="2:32" ht="15.75">
      <c r="B279" s="227">
        <v>271</v>
      </c>
      <c r="C279" s="44"/>
      <c r="D279" s="37"/>
      <c r="E279" s="81"/>
      <c r="F279" s="15"/>
      <c r="G279" s="82"/>
      <c r="H279" s="15"/>
      <c r="I279" s="7"/>
      <c r="J279" s="161"/>
      <c r="K279" s="7"/>
      <c r="L279" s="238"/>
      <c r="M279" s="83"/>
      <c r="N279" s="7"/>
      <c r="O279" s="191"/>
      <c r="P279" s="15"/>
      <c r="Q279" s="180"/>
      <c r="R279" s="126">
        <f>IF(C279="","",VLOOKUP(C279,データ!$A$2:$D$240,2,FALSE))</f>
      </c>
      <c r="S279" s="127">
        <f>IF(C279="","",VLOOKUP(C279,データ!$A$2:$D$240,3,FALSE))</f>
      </c>
      <c r="T279" s="130">
        <f>IF(C279="","",VLOOKUP(C279,データ!$A$2:$D$240,4,FALSE))</f>
      </c>
      <c r="U279" s="84"/>
      <c r="V279" s="55"/>
      <c r="W279" s="203">
        <f t="shared" si="22"/>
      </c>
      <c r="X279" s="204">
        <f t="shared" si="23"/>
      </c>
      <c r="Y279" s="55">
        <f t="shared" si="24"/>
      </c>
      <c r="Z279" s="55">
        <f t="shared" si="25"/>
      </c>
      <c r="AE279" s="207"/>
      <c r="AF279" s="208"/>
    </row>
    <row r="280" spans="2:32" ht="15.75">
      <c r="B280" s="227">
        <v>272</v>
      </c>
      <c r="C280" s="60"/>
      <c r="D280" s="61"/>
      <c r="E280" s="62"/>
      <c r="F280" s="63"/>
      <c r="G280" s="64"/>
      <c r="H280" s="63"/>
      <c r="I280" s="90"/>
      <c r="J280" s="166"/>
      <c r="K280" s="90"/>
      <c r="L280" s="241"/>
      <c r="M280" s="65"/>
      <c r="N280" s="90"/>
      <c r="O280" s="197"/>
      <c r="P280" s="63"/>
      <c r="Q280" s="187"/>
      <c r="R280" s="108">
        <f>IF(C280="","",VLOOKUP(C280,データ!$A$2:$D$240,2,FALSE))</f>
      </c>
      <c r="S280" s="109">
        <f>IF(C280="","",VLOOKUP(C280,データ!$A$2:$D$240,3,FALSE))</f>
      </c>
      <c r="T280" s="131">
        <f>IF(C280="","",VLOOKUP(C280,データ!$A$2:$D$240,4,FALSE))</f>
      </c>
      <c r="U280" s="66"/>
      <c r="V280" s="55"/>
      <c r="W280" s="203">
        <f t="shared" si="22"/>
      </c>
      <c r="X280" s="204">
        <f t="shared" si="23"/>
      </c>
      <c r="Y280" s="55">
        <f t="shared" si="24"/>
      </c>
      <c r="Z280" s="55">
        <f t="shared" si="25"/>
      </c>
      <c r="AE280" s="207"/>
      <c r="AF280" s="208"/>
    </row>
    <row r="281" spans="2:32" ht="15.75">
      <c r="B281" s="227">
        <v>273</v>
      </c>
      <c r="C281" s="60"/>
      <c r="D281" s="61"/>
      <c r="E281" s="62"/>
      <c r="F281" s="63"/>
      <c r="G281" s="64"/>
      <c r="H281" s="63"/>
      <c r="I281" s="90"/>
      <c r="J281" s="166"/>
      <c r="K281" s="90"/>
      <c r="L281" s="241"/>
      <c r="M281" s="65"/>
      <c r="N281" s="90"/>
      <c r="O281" s="197"/>
      <c r="P281" s="63"/>
      <c r="Q281" s="187"/>
      <c r="R281" s="108">
        <f>IF(C281="","",VLOOKUP(C281,データ!$A$2:$D$240,2,FALSE))</f>
      </c>
      <c r="S281" s="109">
        <f>IF(C281="","",VLOOKUP(C281,データ!$A$2:$D$240,3,FALSE))</f>
      </c>
      <c r="T281" s="131">
        <f>IF(C281="","",VLOOKUP(C281,データ!$A$2:$D$240,4,FALSE))</f>
      </c>
      <c r="U281" s="66"/>
      <c r="V281" s="55"/>
      <c r="W281" s="203">
        <f t="shared" si="22"/>
      </c>
      <c r="X281" s="204">
        <f t="shared" si="23"/>
      </c>
      <c r="Y281" s="55">
        <f t="shared" si="24"/>
      </c>
      <c r="Z281" s="55">
        <f t="shared" si="25"/>
      </c>
      <c r="AE281" s="207"/>
      <c r="AF281" s="208"/>
    </row>
    <row r="282" spans="2:32" ht="15.75">
      <c r="B282" s="227">
        <v>274</v>
      </c>
      <c r="C282" s="60"/>
      <c r="D282" s="61"/>
      <c r="E282" s="62"/>
      <c r="F282" s="63"/>
      <c r="G282" s="64"/>
      <c r="H282" s="63"/>
      <c r="I282" s="90"/>
      <c r="J282" s="166"/>
      <c r="K282" s="90"/>
      <c r="L282" s="241"/>
      <c r="M282" s="65"/>
      <c r="N282" s="90"/>
      <c r="O282" s="197"/>
      <c r="P282" s="63"/>
      <c r="Q282" s="187"/>
      <c r="R282" s="108">
        <f>IF(C282="","",VLOOKUP(C282,データ!$A$2:$D$240,2,FALSE))</f>
      </c>
      <c r="S282" s="109">
        <f>IF(C282="","",VLOOKUP(C282,データ!$A$2:$D$240,3,FALSE))</f>
      </c>
      <c r="T282" s="131">
        <f>IF(C282="","",VLOOKUP(C282,データ!$A$2:$D$240,4,FALSE))</f>
      </c>
      <c r="U282" s="66"/>
      <c r="V282" s="55"/>
      <c r="W282" s="203">
        <f t="shared" si="22"/>
      </c>
      <c r="X282" s="204">
        <f t="shared" si="23"/>
      </c>
      <c r="Y282" s="55">
        <f t="shared" si="24"/>
      </c>
      <c r="Z282" s="55">
        <f t="shared" si="25"/>
      </c>
      <c r="AE282" s="207"/>
      <c r="AF282" s="208"/>
    </row>
    <row r="283" spans="2:32" ht="15.75">
      <c r="B283" s="230">
        <v>275</v>
      </c>
      <c r="C283" s="74"/>
      <c r="D283" s="75"/>
      <c r="E283" s="76"/>
      <c r="F283" s="77"/>
      <c r="G283" s="78"/>
      <c r="H283" s="77"/>
      <c r="I283" s="91"/>
      <c r="J283" s="167"/>
      <c r="K283" s="91"/>
      <c r="L283" s="242"/>
      <c r="M283" s="79"/>
      <c r="N283" s="91"/>
      <c r="O283" s="198"/>
      <c r="P283" s="77"/>
      <c r="Q283" s="188"/>
      <c r="R283" s="123">
        <f>IF(C283="","",VLOOKUP(C283,データ!$A$2:$D$240,2,FALSE))</f>
      </c>
      <c r="S283" s="124">
        <f>IF(C283="","",VLOOKUP(C283,データ!$A$2:$D$240,3,FALSE))</f>
      </c>
      <c r="T283" s="132">
        <f>IF(C283="","",VLOOKUP(C283,データ!$A$2:$D$240,4,FALSE))</f>
      </c>
      <c r="U283" s="80"/>
      <c r="V283" s="55"/>
      <c r="W283" s="203">
        <f t="shared" si="22"/>
      </c>
      <c r="X283" s="204">
        <f t="shared" si="23"/>
      </c>
      <c r="Y283" s="55">
        <f t="shared" si="24"/>
      </c>
      <c r="Z283" s="55">
        <f t="shared" si="25"/>
      </c>
      <c r="AE283" s="207"/>
      <c r="AF283" s="208"/>
    </row>
    <row r="284" spans="2:32" ht="15.75">
      <c r="B284" s="231">
        <v>276</v>
      </c>
      <c r="C284" s="94"/>
      <c r="D284" s="95"/>
      <c r="E284" s="96"/>
      <c r="F284" s="14"/>
      <c r="G284" s="97"/>
      <c r="H284" s="14"/>
      <c r="I284" s="99"/>
      <c r="J284" s="163"/>
      <c r="K284" s="99"/>
      <c r="L284" s="243"/>
      <c r="M284" s="98"/>
      <c r="N284" s="99"/>
      <c r="O284" s="195"/>
      <c r="P284" s="14"/>
      <c r="Q284" s="189"/>
      <c r="R284" s="114">
        <f>IF(C284="","",VLOOKUP(C284,データ!$A$2:$D$240,2,FALSE))</f>
      </c>
      <c r="S284" s="115">
        <f>IF(C284="","",VLOOKUP(C284,データ!$A$2:$D$240,3,FALSE))</f>
      </c>
      <c r="T284" s="133">
        <f>IF(C284="","",VLOOKUP(C284,データ!$A$2:$D$240,4,FALSE))</f>
      </c>
      <c r="U284" s="100"/>
      <c r="V284" s="55"/>
      <c r="W284" s="203">
        <f t="shared" si="22"/>
      </c>
      <c r="X284" s="204">
        <f t="shared" si="23"/>
      </c>
      <c r="Y284" s="55">
        <f t="shared" si="24"/>
      </c>
      <c r="Z284" s="55">
        <f t="shared" si="25"/>
      </c>
      <c r="AE284" s="207"/>
      <c r="AF284" s="208"/>
    </row>
    <row r="285" spans="2:32" ht="15.75">
      <c r="B285" s="227">
        <v>277</v>
      </c>
      <c r="C285" s="60"/>
      <c r="D285" s="61"/>
      <c r="E285" s="62"/>
      <c r="F285" s="63"/>
      <c r="G285" s="64"/>
      <c r="H285" s="63"/>
      <c r="I285" s="90"/>
      <c r="J285" s="166"/>
      <c r="K285" s="90"/>
      <c r="L285" s="241"/>
      <c r="M285" s="65"/>
      <c r="N285" s="90"/>
      <c r="O285" s="197"/>
      <c r="P285" s="63"/>
      <c r="Q285" s="187"/>
      <c r="R285" s="108">
        <f>IF(C285="","",VLOOKUP(C285,データ!$A$2:$D$240,2,FALSE))</f>
      </c>
      <c r="S285" s="109">
        <f>IF(C285="","",VLOOKUP(C285,データ!$A$2:$D$240,3,FALSE))</f>
      </c>
      <c r="T285" s="131">
        <f>IF(C285="","",VLOOKUP(C285,データ!$A$2:$D$240,4,FALSE))</f>
      </c>
      <c r="U285" s="66"/>
      <c r="V285" s="55"/>
      <c r="W285" s="203">
        <f t="shared" si="22"/>
      </c>
      <c r="X285" s="204">
        <f t="shared" si="23"/>
      </c>
      <c r="Y285" s="55">
        <f t="shared" si="24"/>
      </c>
      <c r="Z285" s="55">
        <f t="shared" si="25"/>
      </c>
      <c r="AE285" s="207"/>
      <c r="AF285" s="208"/>
    </row>
    <row r="286" spans="2:32" ht="15.75">
      <c r="B286" s="227">
        <v>278</v>
      </c>
      <c r="C286" s="60"/>
      <c r="D286" s="61"/>
      <c r="E286" s="62"/>
      <c r="F286" s="63"/>
      <c r="G286" s="64"/>
      <c r="H286" s="63"/>
      <c r="I286" s="90"/>
      <c r="J286" s="166"/>
      <c r="K286" s="90"/>
      <c r="L286" s="241"/>
      <c r="M286" s="65"/>
      <c r="N286" s="90"/>
      <c r="O286" s="197"/>
      <c r="P286" s="63"/>
      <c r="Q286" s="187"/>
      <c r="R286" s="108">
        <f>IF(C286="","",VLOOKUP(C286,データ!$A$2:$D$240,2,FALSE))</f>
      </c>
      <c r="S286" s="109">
        <f>IF(C286="","",VLOOKUP(C286,データ!$A$2:$D$240,3,FALSE))</f>
      </c>
      <c r="T286" s="131">
        <f>IF(C286="","",VLOOKUP(C286,データ!$A$2:$D$240,4,FALSE))</f>
      </c>
      <c r="U286" s="66"/>
      <c r="V286" s="55"/>
      <c r="W286" s="203">
        <f t="shared" si="22"/>
      </c>
      <c r="X286" s="204">
        <f t="shared" si="23"/>
      </c>
      <c r="Y286" s="55">
        <f t="shared" si="24"/>
      </c>
      <c r="Z286" s="55">
        <f t="shared" si="25"/>
      </c>
      <c r="AE286" s="207"/>
      <c r="AF286" s="208"/>
    </row>
    <row r="287" spans="2:32" ht="15.75">
      <c r="B287" s="227">
        <v>279</v>
      </c>
      <c r="C287" s="60"/>
      <c r="D287" s="61"/>
      <c r="E287" s="62"/>
      <c r="F287" s="63"/>
      <c r="G287" s="64"/>
      <c r="H287" s="63"/>
      <c r="I287" s="90"/>
      <c r="J287" s="166"/>
      <c r="K287" s="90"/>
      <c r="L287" s="241"/>
      <c r="M287" s="65"/>
      <c r="N287" s="90"/>
      <c r="O287" s="197"/>
      <c r="P287" s="63"/>
      <c r="Q287" s="187"/>
      <c r="R287" s="108">
        <f>IF(C287="","",VLOOKUP(C287,データ!$A$2:$D$240,2,FALSE))</f>
      </c>
      <c r="S287" s="109">
        <f>IF(C287="","",VLOOKUP(C287,データ!$A$2:$D$240,3,FALSE))</f>
      </c>
      <c r="T287" s="131">
        <f>IF(C287="","",VLOOKUP(C287,データ!$A$2:$D$240,4,FALSE))</f>
      </c>
      <c r="U287" s="66"/>
      <c r="V287" s="55"/>
      <c r="W287" s="203">
        <f t="shared" si="22"/>
      </c>
      <c r="X287" s="204">
        <f t="shared" si="23"/>
      </c>
      <c r="Y287" s="55">
        <f t="shared" si="24"/>
      </c>
      <c r="Z287" s="55">
        <f t="shared" si="25"/>
      </c>
      <c r="AE287" s="207"/>
      <c r="AF287" s="208"/>
    </row>
    <row r="288" spans="2:32" ht="16.5" thickBot="1">
      <c r="B288" s="229">
        <v>280</v>
      </c>
      <c r="C288" s="67"/>
      <c r="D288" s="68"/>
      <c r="E288" s="69"/>
      <c r="F288" s="70"/>
      <c r="G288" s="71"/>
      <c r="H288" s="70"/>
      <c r="I288" s="93"/>
      <c r="J288" s="165"/>
      <c r="K288" s="93"/>
      <c r="L288" s="240"/>
      <c r="M288" s="72"/>
      <c r="N288" s="93"/>
      <c r="O288" s="196"/>
      <c r="P288" s="70"/>
      <c r="Q288" s="186"/>
      <c r="R288" s="117">
        <f>IF(C288="","",VLOOKUP(C288,データ!$A$2:$D$240,2,FALSE))</f>
      </c>
      <c r="S288" s="118">
        <f>IF(C288="","",VLOOKUP(C288,データ!$A$2:$D$240,3,FALSE))</f>
      </c>
      <c r="T288" s="129">
        <f>IF(C288="","",VLOOKUP(C288,データ!$A$2:$D$240,4,FALSE))</f>
      </c>
      <c r="U288" s="73"/>
      <c r="V288" s="55"/>
      <c r="W288" s="203">
        <f t="shared" si="22"/>
      </c>
      <c r="X288" s="204">
        <f t="shared" si="23"/>
      </c>
      <c r="Y288" s="55">
        <f t="shared" si="24"/>
      </c>
      <c r="Z288" s="55">
        <f t="shared" si="25"/>
      </c>
      <c r="AE288" s="207"/>
      <c r="AF288" s="208"/>
    </row>
    <row r="289" spans="2:32" ht="15.75">
      <c r="B289" s="227">
        <v>281</v>
      </c>
      <c r="C289" s="44"/>
      <c r="D289" s="37"/>
      <c r="E289" s="81"/>
      <c r="F289" s="15"/>
      <c r="G289" s="82"/>
      <c r="H289" s="15"/>
      <c r="I289" s="7"/>
      <c r="J289" s="161"/>
      <c r="K289" s="7"/>
      <c r="L289" s="238"/>
      <c r="M289" s="83"/>
      <c r="N289" s="7"/>
      <c r="O289" s="191"/>
      <c r="P289" s="15"/>
      <c r="Q289" s="180"/>
      <c r="R289" s="126">
        <f>IF(C289="","",VLOOKUP(C289,データ!$A$2:$D$240,2,FALSE))</f>
      </c>
      <c r="S289" s="127">
        <f>IF(C289="","",VLOOKUP(C289,データ!$A$2:$D$240,3,FALSE))</f>
      </c>
      <c r="T289" s="130">
        <f>IF(C289="","",VLOOKUP(C289,データ!$A$2:$D$240,4,FALSE))</f>
      </c>
      <c r="U289" s="84"/>
      <c r="V289" s="55"/>
      <c r="W289" s="203">
        <f t="shared" si="22"/>
      </c>
      <c r="X289" s="204">
        <f t="shared" si="23"/>
      </c>
      <c r="Y289" s="55">
        <f t="shared" si="24"/>
      </c>
      <c r="Z289" s="55">
        <f t="shared" si="25"/>
      </c>
      <c r="AE289" s="207"/>
      <c r="AF289" s="208"/>
    </row>
    <row r="290" spans="2:32" ht="15.75">
      <c r="B290" s="227">
        <v>282</v>
      </c>
      <c r="C290" s="60"/>
      <c r="D290" s="61"/>
      <c r="E290" s="62"/>
      <c r="F290" s="63"/>
      <c r="G290" s="64"/>
      <c r="H290" s="63"/>
      <c r="I290" s="90"/>
      <c r="J290" s="166"/>
      <c r="K290" s="90"/>
      <c r="L290" s="241"/>
      <c r="M290" s="65"/>
      <c r="N290" s="90"/>
      <c r="O290" s="197"/>
      <c r="P290" s="63"/>
      <c r="Q290" s="187"/>
      <c r="R290" s="108">
        <f>IF(C290="","",VLOOKUP(C290,データ!$A$2:$D$240,2,FALSE))</f>
      </c>
      <c r="S290" s="109">
        <f>IF(C290="","",VLOOKUP(C290,データ!$A$2:$D$240,3,FALSE))</f>
      </c>
      <c r="T290" s="131">
        <f>IF(C290="","",VLOOKUP(C290,データ!$A$2:$D$240,4,FALSE))</f>
      </c>
      <c r="U290" s="66"/>
      <c r="V290" s="55"/>
      <c r="W290" s="203">
        <f t="shared" si="22"/>
      </c>
      <c r="X290" s="204">
        <f t="shared" si="23"/>
      </c>
      <c r="Y290" s="55">
        <f t="shared" si="24"/>
      </c>
      <c r="Z290" s="55">
        <f t="shared" si="25"/>
      </c>
      <c r="AE290" s="207"/>
      <c r="AF290" s="208"/>
    </row>
    <row r="291" spans="2:32" ht="15.75">
      <c r="B291" s="227">
        <v>283</v>
      </c>
      <c r="C291" s="60"/>
      <c r="D291" s="61"/>
      <c r="E291" s="62"/>
      <c r="F291" s="63"/>
      <c r="G291" s="64"/>
      <c r="H291" s="63"/>
      <c r="I291" s="90"/>
      <c r="J291" s="166"/>
      <c r="K291" s="90"/>
      <c r="L291" s="241"/>
      <c r="M291" s="65"/>
      <c r="N291" s="90"/>
      <c r="O291" s="197"/>
      <c r="P291" s="63"/>
      <c r="Q291" s="187"/>
      <c r="R291" s="108">
        <f>IF(C291="","",VLOOKUP(C291,データ!$A$2:$D$240,2,FALSE))</f>
      </c>
      <c r="S291" s="109">
        <f>IF(C291="","",VLOOKUP(C291,データ!$A$2:$D$240,3,FALSE))</f>
      </c>
      <c r="T291" s="131">
        <f>IF(C291="","",VLOOKUP(C291,データ!$A$2:$D$240,4,FALSE))</f>
      </c>
      <c r="U291" s="66"/>
      <c r="V291" s="55"/>
      <c r="W291" s="203">
        <f t="shared" si="22"/>
      </c>
      <c r="X291" s="204">
        <f t="shared" si="23"/>
      </c>
      <c r="Y291" s="55">
        <f t="shared" si="24"/>
      </c>
      <c r="Z291" s="55">
        <f t="shared" si="25"/>
      </c>
      <c r="AE291" s="207"/>
      <c r="AF291" s="208"/>
    </row>
    <row r="292" spans="2:32" ht="15.75">
      <c r="B292" s="227">
        <v>284</v>
      </c>
      <c r="C292" s="60"/>
      <c r="D292" s="61"/>
      <c r="E292" s="62"/>
      <c r="F292" s="63"/>
      <c r="G292" s="64"/>
      <c r="H292" s="63"/>
      <c r="I292" s="90"/>
      <c r="J292" s="166"/>
      <c r="K292" s="90"/>
      <c r="L292" s="241"/>
      <c r="M292" s="65"/>
      <c r="N292" s="90"/>
      <c r="O292" s="197"/>
      <c r="P292" s="63"/>
      <c r="Q292" s="187"/>
      <c r="R292" s="108">
        <f>IF(C292="","",VLOOKUP(C292,データ!$A$2:$D$240,2,FALSE))</f>
      </c>
      <c r="S292" s="109">
        <f>IF(C292="","",VLOOKUP(C292,データ!$A$2:$D$240,3,FALSE))</f>
      </c>
      <c r="T292" s="131">
        <f>IF(C292="","",VLOOKUP(C292,データ!$A$2:$D$240,4,FALSE))</f>
      </c>
      <c r="U292" s="66"/>
      <c r="V292" s="55"/>
      <c r="W292" s="203">
        <f t="shared" si="22"/>
      </c>
      <c r="X292" s="204">
        <f t="shared" si="23"/>
      </c>
      <c r="Y292" s="55">
        <f t="shared" si="24"/>
      </c>
      <c r="Z292" s="55">
        <f t="shared" si="25"/>
      </c>
      <c r="AE292" s="207"/>
      <c r="AF292" s="208"/>
    </row>
    <row r="293" spans="2:32" ht="15.75">
      <c r="B293" s="230">
        <v>285</v>
      </c>
      <c r="C293" s="74"/>
      <c r="D293" s="75"/>
      <c r="E293" s="76"/>
      <c r="F293" s="77"/>
      <c r="G293" s="78"/>
      <c r="H293" s="77"/>
      <c r="I293" s="91"/>
      <c r="J293" s="167"/>
      <c r="K293" s="91"/>
      <c r="L293" s="242"/>
      <c r="M293" s="79"/>
      <c r="N293" s="91"/>
      <c r="O293" s="198"/>
      <c r="P293" s="77"/>
      <c r="Q293" s="188"/>
      <c r="R293" s="123">
        <f>IF(C293="","",VLOOKUP(C293,データ!$A$2:$D$240,2,FALSE))</f>
      </c>
      <c r="S293" s="124">
        <f>IF(C293="","",VLOOKUP(C293,データ!$A$2:$D$240,3,FALSE))</f>
      </c>
      <c r="T293" s="132">
        <f>IF(C293="","",VLOOKUP(C293,データ!$A$2:$D$240,4,FALSE))</f>
      </c>
      <c r="U293" s="80"/>
      <c r="V293" s="55"/>
      <c r="W293" s="203">
        <f t="shared" si="22"/>
      </c>
      <c r="X293" s="204">
        <f t="shared" si="23"/>
      </c>
      <c r="Y293" s="55">
        <f t="shared" si="24"/>
      </c>
      <c r="Z293" s="55">
        <f t="shared" si="25"/>
      </c>
      <c r="AE293" s="207"/>
      <c r="AF293" s="208"/>
    </row>
    <row r="294" spans="2:32" ht="15.75">
      <c r="B294" s="231">
        <v>286</v>
      </c>
      <c r="C294" s="94"/>
      <c r="D294" s="95"/>
      <c r="E294" s="96"/>
      <c r="F294" s="14"/>
      <c r="G294" s="97"/>
      <c r="H294" s="14"/>
      <c r="I294" s="99"/>
      <c r="J294" s="163"/>
      <c r="K294" s="99"/>
      <c r="L294" s="243"/>
      <c r="M294" s="98"/>
      <c r="N294" s="99"/>
      <c r="O294" s="195"/>
      <c r="P294" s="14"/>
      <c r="Q294" s="189"/>
      <c r="R294" s="114">
        <f>IF(C294="","",VLOOKUP(C294,データ!$A$2:$D$240,2,FALSE))</f>
      </c>
      <c r="S294" s="115">
        <f>IF(C294="","",VLOOKUP(C294,データ!$A$2:$D$240,3,FALSE))</f>
      </c>
      <c r="T294" s="133">
        <f>IF(C294="","",VLOOKUP(C294,データ!$A$2:$D$240,4,FALSE))</f>
      </c>
      <c r="U294" s="100"/>
      <c r="V294" s="55"/>
      <c r="W294" s="203">
        <f t="shared" si="22"/>
      </c>
      <c r="X294" s="204">
        <f t="shared" si="23"/>
      </c>
      <c r="Y294" s="55">
        <f t="shared" si="24"/>
      </c>
      <c r="Z294" s="55">
        <f t="shared" si="25"/>
      </c>
      <c r="AE294" s="207"/>
      <c r="AF294" s="208"/>
    </row>
    <row r="295" spans="2:32" ht="15.75">
      <c r="B295" s="227">
        <v>287</v>
      </c>
      <c r="C295" s="60"/>
      <c r="D295" s="61"/>
      <c r="E295" s="62"/>
      <c r="F295" s="63"/>
      <c r="G295" s="64"/>
      <c r="H295" s="63"/>
      <c r="I295" s="90"/>
      <c r="J295" s="166"/>
      <c r="K295" s="90"/>
      <c r="L295" s="241"/>
      <c r="M295" s="65"/>
      <c r="N295" s="90"/>
      <c r="O295" s="197"/>
      <c r="P295" s="63"/>
      <c r="Q295" s="187"/>
      <c r="R295" s="108">
        <f>IF(C295="","",VLOOKUP(C295,データ!$A$2:$D$240,2,FALSE))</f>
      </c>
      <c r="S295" s="109">
        <f>IF(C295="","",VLOOKUP(C295,データ!$A$2:$D$240,3,FALSE))</f>
      </c>
      <c r="T295" s="131">
        <f>IF(C295="","",VLOOKUP(C295,データ!$A$2:$D$240,4,FALSE))</f>
      </c>
      <c r="U295" s="66"/>
      <c r="V295" s="55"/>
      <c r="W295" s="203">
        <f t="shared" si="22"/>
      </c>
      <c r="X295" s="204">
        <f t="shared" si="23"/>
      </c>
      <c r="Y295" s="55">
        <f t="shared" si="24"/>
      </c>
      <c r="Z295" s="55">
        <f t="shared" si="25"/>
      </c>
      <c r="AE295" s="207"/>
      <c r="AF295" s="208"/>
    </row>
    <row r="296" spans="2:32" ht="15.75">
      <c r="B296" s="227">
        <v>288</v>
      </c>
      <c r="C296" s="60"/>
      <c r="D296" s="61"/>
      <c r="E296" s="62"/>
      <c r="F296" s="63"/>
      <c r="G296" s="64"/>
      <c r="H296" s="63"/>
      <c r="I296" s="90"/>
      <c r="J296" s="166"/>
      <c r="K296" s="90"/>
      <c r="L296" s="241"/>
      <c r="M296" s="65"/>
      <c r="N296" s="90"/>
      <c r="O296" s="197"/>
      <c r="P296" s="63"/>
      <c r="Q296" s="187"/>
      <c r="R296" s="108">
        <f>IF(C296="","",VLOOKUP(C296,データ!$A$2:$D$240,2,FALSE))</f>
      </c>
      <c r="S296" s="109">
        <f>IF(C296="","",VLOOKUP(C296,データ!$A$2:$D$240,3,FALSE))</f>
      </c>
      <c r="T296" s="131">
        <f>IF(C296="","",VLOOKUP(C296,データ!$A$2:$D$240,4,FALSE))</f>
      </c>
      <c r="U296" s="66"/>
      <c r="V296" s="55"/>
      <c r="W296" s="203">
        <f t="shared" si="22"/>
      </c>
      <c r="X296" s="204">
        <f t="shared" si="23"/>
      </c>
      <c r="Y296" s="55">
        <f t="shared" si="24"/>
      </c>
      <c r="Z296" s="55">
        <f t="shared" si="25"/>
      </c>
      <c r="AE296" s="207"/>
      <c r="AF296" s="208"/>
    </row>
    <row r="297" spans="2:32" ht="15.75">
      <c r="B297" s="227">
        <v>289</v>
      </c>
      <c r="C297" s="60"/>
      <c r="D297" s="61"/>
      <c r="E297" s="62"/>
      <c r="F297" s="63"/>
      <c r="G297" s="64"/>
      <c r="H297" s="63"/>
      <c r="I297" s="90"/>
      <c r="J297" s="166"/>
      <c r="K297" s="90"/>
      <c r="L297" s="241"/>
      <c r="M297" s="65"/>
      <c r="N297" s="90"/>
      <c r="O297" s="197"/>
      <c r="P297" s="63"/>
      <c r="Q297" s="187"/>
      <c r="R297" s="108">
        <f>IF(C297="","",VLOOKUP(C297,データ!$A$2:$D$240,2,FALSE))</f>
      </c>
      <c r="S297" s="109">
        <f>IF(C297="","",VLOOKUP(C297,データ!$A$2:$D$240,3,FALSE))</f>
      </c>
      <c r="T297" s="131">
        <f>IF(C297="","",VLOOKUP(C297,データ!$A$2:$D$240,4,FALSE))</f>
      </c>
      <c r="U297" s="66"/>
      <c r="V297" s="55"/>
      <c r="W297" s="203">
        <f t="shared" si="22"/>
      </c>
      <c r="X297" s="204">
        <f t="shared" si="23"/>
      </c>
      <c r="Y297" s="55">
        <f t="shared" si="24"/>
      </c>
      <c r="Z297" s="55">
        <f t="shared" si="25"/>
      </c>
      <c r="AE297" s="207"/>
      <c r="AF297" s="208"/>
    </row>
    <row r="298" spans="2:32" ht="16.5" thickBot="1">
      <c r="B298" s="229">
        <v>290</v>
      </c>
      <c r="C298" s="67"/>
      <c r="D298" s="68"/>
      <c r="E298" s="69"/>
      <c r="F298" s="70"/>
      <c r="G298" s="71"/>
      <c r="H298" s="70"/>
      <c r="I298" s="93"/>
      <c r="J298" s="165"/>
      <c r="K298" s="93"/>
      <c r="L298" s="240"/>
      <c r="M298" s="72"/>
      <c r="N298" s="93"/>
      <c r="O298" s="196"/>
      <c r="P298" s="70"/>
      <c r="Q298" s="186"/>
      <c r="R298" s="117">
        <f>IF(C298="","",VLOOKUP(C298,データ!$A$2:$D$240,2,FALSE))</f>
      </c>
      <c r="S298" s="118">
        <f>IF(C298="","",VLOOKUP(C298,データ!$A$2:$D$240,3,FALSE))</f>
      </c>
      <c r="T298" s="129">
        <f>IF(C298="","",VLOOKUP(C298,データ!$A$2:$D$240,4,FALSE))</f>
      </c>
      <c r="U298" s="73"/>
      <c r="V298" s="55"/>
      <c r="W298" s="203">
        <f t="shared" si="22"/>
      </c>
      <c r="X298" s="204">
        <f t="shared" si="23"/>
      </c>
      <c r="Y298" s="55">
        <f t="shared" si="24"/>
      </c>
      <c r="Z298" s="55">
        <f t="shared" si="25"/>
      </c>
      <c r="AE298" s="207"/>
      <c r="AF298" s="208"/>
    </row>
    <row r="299" spans="2:32" ht="15.75">
      <c r="B299" s="227">
        <v>291</v>
      </c>
      <c r="C299" s="44"/>
      <c r="D299" s="37"/>
      <c r="E299" s="81"/>
      <c r="F299" s="15"/>
      <c r="G299" s="82"/>
      <c r="H299" s="15"/>
      <c r="I299" s="7"/>
      <c r="J299" s="161"/>
      <c r="K299" s="7"/>
      <c r="L299" s="238"/>
      <c r="M299" s="83"/>
      <c r="N299" s="7"/>
      <c r="O299" s="191"/>
      <c r="P299" s="15"/>
      <c r="Q299" s="180"/>
      <c r="R299" s="126">
        <f>IF(C299="","",VLOOKUP(C299,データ!$A$2:$D$240,2,FALSE))</f>
      </c>
      <c r="S299" s="127">
        <f>IF(C299="","",VLOOKUP(C299,データ!$A$2:$D$240,3,FALSE))</f>
      </c>
      <c r="T299" s="130">
        <f>IF(C299="","",VLOOKUP(C299,データ!$A$2:$D$240,4,FALSE))</f>
      </c>
      <c r="U299" s="84"/>
      <c r="V299" s="55"/>
      <c r="W299" s="203">
        <f t="shared" si="22"/>
      </c>
      <c r="X299" s="204">
        <f t="shared" si="23"/>
      </c>
      <c r="Y299" s="55">
        <f t="shared" si="24"/>
      </c>
      <c r="Z299" s="55">
        <f t="shared" si="25"/>
      </c>
      <c r="AE299" s="207"/>
      <c r="AF299" s="208"/>
    </row>
    <row r="300" spans="2:32" ht="15.75">
      <c r="B300" s="227">
        <v>292</v>
      </c>
      <c r="C300" s="60"/>
      <c r="D300" s="61"/>
      <c r="E300" s="62"/>
      <c r="F300" s="63"/>
      <c r="G300" s="64"/>
      <c r="H300" s="63"/>
      <c r="I300" s="90"/>
      <c r="J300" s="166"/>
      <c r="K300" s="90"/>
      <c r="L300" s="241"/>
      <c r="M300" s="65"/>
      <c r="N300" s="90"/>
      <c r="O300" s="197"/>
      <c r="P300" s="63"/>
      <c r="Q300" s="187"/>
      <c r="R300" s="108">
        <f>IF(C300="","",VLOOKUP(C300,データ!$A$2:$D$240,2,FALSE))</f>
      </c>
      <c r="S300" s="109">
        <f>IF(C300="","",VLOOKUP(C300,データ!$A$2:$D$240,3,FALSE))</f>
      </c>
      <c r="T300" s="131">
        <f>IF(C300="","",VLOOKUP(C300,データ!$A$2:$D$240,4,FALSE))</f>
      </c>
      <c r="U300" s="66"/>
      <c r="V300" s="55"/>
      <c r="W300" s="203">
        <f t="shared" si="22"/>
      </c>
      <c r="X300" s="204">
        <f t="shared" si="23"/>
      </c>
      <c r="Y300" s="55">
        <f t="shared" si="24"/>
      </c>
      <c r="Z300" s="55">
        <f t="shared" si="25"/>
      </c>
      <c r="AE300" s="207"/>
      <c r="AF300" s="208"/>
    </row>
    <row r="301" spans="2:32" ht="15.75">
      <c r="B301" s="227">
        <v>293</v>
      </c>
      <c r="C301" s="60"/>
      <c r="D301" s="61"/>
      <c r="E301" s="62"/>
      <c r="F301" s="63"/>
      <c r="G301" s="64"/>
      <c r="H301" s="63"/>
      <c r="I301" s="90"/>
      <c r="J301" s="166"/>
      <c r="K301" s="90"/>
      <c r="L301" s="241"/>
      <c r="M301" s="65"/>
      <c r="N301" s="90"/>
      <c r="O301" s="197"/>
      <c r="P301" s="63"/>
      <c r="Q301" s="187"/>
      <c r="R301" s="108">
        <f>IF(C301="","",VLOOKUP(C301,データ!$A$2:$D$240,2,FALSE))</f>
      </c>
      <c r="S301" s="109">
        <f>IF(C301="","",VLOOKUP(C301,データ!$A$2:$D$240,3,FALSE))</f>
      </c>
      <c r="T301" s="131">
        <f>IF(C301="","",VLOOKUP(C301,データ!$A$2:$D$240,4,FALSE))</f>
      </c>
      <c r="U301" s="66"/>
      <c r="V301" s="55"/>
      <c r="W301" s="203">
        <f t="shared" si="22"/>
      </c>
      <c r="X301" s="204">
        <f t="shared" si="23"/>
      </c>
      <c r="Y301" s="55">
        <f t="shared" si="24"/>
      </c>
      <c r="Z301" s="55">
        <f t="shared" si="25"/>
      </c>
      <c r="AE301" s="207"/>
      <c r="AF301" s="208"/>
    </row>
    <row r="302" spans="2:32" ht="15.75">
      <c r="B302" s="227">
        <v>294</v>
      </c>
      <c r="C302" s="60"/>
      <c r="D302" s="61"/>
      <c r="E302" s="62"/>
      <c r="F302" s="63"/>
      <c r="G302" s="64"/>
      <c r="H302" s="63"/>
      <c r="I302" s="90"/>
      <c r="J302" s="166"/>
      <c r="K302" s="90"/>
      <c r="L302" s="241"/>
      <c r="M302" s="65"/>
      <c r="N302" s="90"/>
      <c r="O302" s="197"/>
      <c r="P302" s="63"/>
      <c r="Q302" s="187"/>
      <c r="R302" s="108">
        <f>IF(C302="","",VLOOKUP(C302,データ!$A$2:$D$240,2,FALSE))</f>
      </c>
      <c r="S302" s="109">
        <f>IF(C302="","",VLOOKUP(C302,データ!$A$2:$D$240,3,FALSE))</f>
      </c>
      <c r="T302" s="131">
        <f>IF(C302="","",VLOOKUP(C302,データ!$A$2:$D$240,4,FALSE))</f>
      </c>
      <c r="U302" s="66"/>
      <c r="V302" s="55"/>
      <c r="W302" s="203">
        <f t="shared" si="22"/>
      </c>
      <c r="X302" s="204">
        <f t="shared" si="23"/>
      </c>
      <c r="Y302" s="55">
        <f t="shared" si="24"/>
      </c>
      <c r="Z302" s="55">
        <f t="shared" si="25"/>
      </c>
      <c r="AE302" s="207"/>
      <c r="AF302" s="208"/>
    </row>
    <row r="303" spans="2:32" ht="15.75">
      <c r="B303" s="230">
        <v>295</v>
      </c>
      <c r="C303" s="74"/>
      <c r="D303" s="75"/>
      <c r="E303" s="76"/>
      <c r="F303" s="77"/>
      <c r="G303" s="78"/>
      <c r="H303" s="77"/>
      <c r="I303" s="91"/>
      <c r="J303" s="167"/>
      <c r="K303" s="91"/>
      <c r="L303" s="242"/>
      <c r="M303" s="79"/>
      <c r="N303" s="91"/>
      <c r="O303" s="198"/>
      <c r="P303" s="77"/>
      <c r="Q303" s="188"/>
      <c r="R303" s="123">
        <f>IF(C303="","",VLOOKUP(C303,データ!$A$2:$D$240,2,FALSE))</f>
      </c>
      <c r="S303" s="124">
        <f>IF(C303="","",VLOOKUP(C303,データ!$A$2:$D$240,3,FALSE))</f>
      </c>
      <c r="T303" s="132">
        <f>IF(C303="","",VLOOKUP(C303,データ!$A$2:$D$240,4,FALSE))</f>
      </c>
      <c r="U303" s="80"/>
      <c r="V303" s="55"/>
      <c r="W303" s="203">
        <f t="shared" si="22"/>
      </c>
      <c r="X303" s="204">
        <f t="shared" si="23"/>
      </c>
      <c r="Y303" s="55">
        <f t="shared" si="24"/>
      </c>
      <c r="Z303" s="55">
        <f t="shared" si="25"/>
      </c>
      <c r="AE303" s="207"/>
      <c r="AF303" s="208"/>
    </row>
    <row r="304" spans="2:32" ht="15.75">
      <c r="B304" s="231">
        <v>296</v>
      </c>
      <c r="C304" s="94"/>
      <c r="D304" s="95"/>
      <c r="E304" s="96"/>
      <c r="F304" s="14"/>
      <c r="G304" s="97"/>
      <c r="H304" s="14"/>
      <c r="I304" s="99"/>
      <c r="J304" s="163"/>
      <c r="K304" s="99"/>
      <c r="L304" s="243"/>
      <c r="M304" s="98"/>
      <c r="N304" s="99"/>
      <c r="O304" s="195"/>
      <c r="P304" s="14"/>
      <c r="Q304" s="189"/>
      <c r="R304" s="114">
        <f>IF(C304="","",VLOOKUP(C304,データ!$A$2:$D$240,2,FALSE))</f>
      </c>
      <c r="S304" s="115">
        <f>IF(C304="","",VLOOKUP(C304,データ!$A$2:$D$240,3,FALSE))</f>
      </c>
      <c r="T304" s="133">
        <f>IF(C304="","",VLOOKUP(C304,データ!$A$2:$D$240,4,FALSE))</f>
      </c>
      <c r="U304" s="100"/>
      <c r="V304" s="55"/>
      <c r="W304" s="203">
        <f t="shared" si="22"/>
      </c>
      <c r="X304" s="204">
        <f t="shared" si="23"/>
      </c>
      <c r="Y304" s="55">
        <f t="shared" si="24"/>
      </c>
      <c r="Z304" s="55">
        <f t="shared" si="25"/>
      </c>
      <c r="AE304" s="207"/>
      <c r="AF304" s="208"/>
    </row>
    <row r="305" spans="2:32" ht="15.75">
      <c r="B305" s="227">
        <v>297</v>
      </c>
      <c r="C305" s="60"/>
      <c r="D305" s="61"/>
      <c r="E305" s="62"/>
      <c r="F305" s="63"/>
      <c r="G305" s="64"/>
      <c r="H305" s="63"/>
      <c r="I305" s="90"/>
      <c r="J305" s="166"/>
      <c r="K305" s="90"/>
      <c r="L305" s="241"/>
      <c r="M305" s="65"/>
      <c r="N305" s="90"/>
      <c r="O305" s="197"/>
      <c r="P305" s="63"/>
      <c r="Q305" s="187"/>
      <c r="R305" s="108">
        <f>IF(C305="","",VLOOKUP(C305,データ!$A$2:$D$240,2,FALSE))</f>
      </c>
      <c r="S305" s="109">
        <f>IF(C305="","",VLOOKUP(C305,データ!$A$2:$D$240,3,FALSE))</f>
      </c>
      <c r="T305" s="131">
        <f>IF(C305="","",VLOOKUP(C305,データ!$A$2:$D$240,4,FALSE))</f>
      </c>
      <c r="U305" s="66"/>
      <c r="V305" s="55"/>
      <c r="W305" s="203">
        <f t="shared" si="22"/>
      </c>
      <c r="X305" s="204">
        <f t="shared" si="23"/>
      </c>
      <c r="Y305" s="55">
        <f t="shared" si="24"/>
      </c>
      <c r="Z305" s="55">
        <f t="shared" si="25"/>
      </c>
      <c r="AE305" s="207"/>
      <c r="AF305" s="208"/>
    </row>
    <row r="306" spans="2:32" ht="15.75">
      <c r="B306" s="227">
        <v>298</v>
      </c>
      <c r="C306" s="60"/>
      <c r="D306" s="61"/>
      <c r="E306" s="62"/>
      <c r="F306" s="63"/>
      <c r="G306" s="64"/>
      <c r="H306" s="63"/>
      <c r="I306" s="90"/>
      <c r="J306" s="166"/>
      <c r="K306" s="90"/>
      <c r="L306" s="241"/>
      <c r="M306" s="65"/>
      <c r="N306" s="90"/>
      <c r="O306" s="197"/>
      <c r="P306" s="63"/>
      <c r="Q306" s="187"/>
      <c r="R306" s="108">
        <f>IF(C306="","",VLOOKUP(C306,データ!$A$2:$D$240,2,FALSE))</f>
      </c>
      <c r="S306" s="109">
        <f>IF(C306="","",VLOOKUP(C306,データ!$A$2:$D$240,3,FALSE))</f>
      </c>
      <c r="T306" s="131">
        <f>IF(C306="","",VLOOKUP(C306,データ!$A$2:$D$240,4,FALSE))</f>
      </c>
      <c r="U306" s="66"/>
      <c r="V306" s="55"/>
      <c r="W306" s="203">
        <f t="shared" si="22"/>
      </c>
      <c r="X306" s="204">
        <f t="shared" si="23"/>
      </c>
      <c r="Y306" s="55">
        <f t="shared" si="24"/>
      </c>
      <c r="Z306" s="55">
        <f t="shared" si="25"/>
      </c>
      <c r="AE306" s="207"/>
      <c r="AF306" s="208"/>
    </row>
    <row r="307" spans="2:32" ht="15.75">
      <c r="B307" s="227">
        <v>299</v>
      </c>
      <c r="C307" s="60"/>
      <c r="D307" s="61"/>
      <c r="E307" s="62"/>
      <c r="F307" s="63"/>
      <c r="G307" s="64"/>
      <c r="H307" s="63"/>
      <c r="I307" s="90"/>
      <c r="J307" s="166"/>
      <c r="K307" s="90"/>
      <c r="L307" s="241"/>
      <c r="M307" s="65"/>
      <c r="N307" s="90"/>
      <c r="O307" s="197"/>
      <c r="P307" s="63"/>
      <c r="Q307" s="187"/>
      <c r="R307" s="108">
        <f>IF(C307="","",VLOOKUP(C307,データ!$A$2:$D$240,2,FALSE))</f>
      </c>
      <c r="S307" s="109">
        <f>IF(C307="","",VLOOKUP(C307,データ!$A$2:$D$240,3,FALSE))</f>
      </c>
      <c r="T307" s="131">
        <f>IF(C307="","",VLOOKUP(C307,データ!$A$2:$D$240,4,FALSE))</f>
      </c>
      <c r="U307" s="66"/>
      <c r="V307" s="55"/>
      <c r="W307" s="203">
        <f t="shared" si="22"/>
      </c>
      <c r="X307" s="204">
        <f t="shared" si="23"/>
      </c>
      <c r="Y307" s="55">
        <f t="shared" si="24"/>
      </c>
      <c r="Z307" s="55">
        <f t="shared" si="25"/>
      </c>
      <c r="AE307" s="207"/>
      <c r="AF307" s="208"/>
    </row>
    <row r="308" spans="2:32" ht="16.5" thickBot="1">
      <c r="B308" s="229">
        <v>300</v>
      </c>
      <c r="C308" s="67"/>
      <c r="D308" s="68"/>
      <c r="E308" s="69"/>
      <c r="F308" s="70"/>
      <c r="G308" s="71"/>
      <c r="H308" s="70"/>
      <c r="I308" s="93"/>
      <c r="J308" s="165"/>
      <c r="K308" s="93"/>
      <c r="L308" s="240"/>
      <c r="M308" s="72"/>
      <c r="N308" s="93"/>
      <c r="O308" s="196"/>
      <c r="P308" s="70"/>
      <c r="Q308" s="186"/>
      <c r="R308" s="117">
        <f>IF(C308="","",VLOOKUP(C308,データ!$A$2:$D$240,2,FALSE))</f>
      </c>
      <c r="S308" s="118">
        <f>IF(C308="","",VLOOKUP(C308,データ!$A$2:$D$240,3,FALSE))</f>
      </c>
      <c r="T308" s="129">
        <f>IF(C308="","",VLOOKUP(C308,データ!$A$2:$D$240,4,FALSE))</f>
      </c>
      <c r="U308" s="73"/>
      <c r="V308" s="55"/>
      <c r="W308" s="203">
        <f t="shared" si="22"/>
      </c>
      <c r="X308" s="204">
        <f t="shared" si="23"/>
      </c>
      <c r="Y308" s="55">
        <f t="shared" si="24"/>
      </c>
      <c r="Z308" s="55">
        <f t="shared" si="25"/>
      </c>
      <c r="AE308" s="207"/>
      <c r="AF308" s="208"/>
    </row>
    <row r="309" spans="2:32" ht="15.75">
      <c r="B309" s="227">
        <v>301</v>
      </c>
      <c r="C309" s="44"/>
      <c r="D309" s="37"/>
      <c r="E309" s="81"/>
      <c r="F309" s="15"/>
      <c r="G309" s="82"/>
      <c r="H309" s="15"/>
      <c r="I309" s="7"/>
      <c r="J309" s="161"/>
      <c r="K309" s="7"/>
      <c r="L309" s="238"/>
      <c r="M309" s="83"/>
      <c r="N309" s="7"/>
      <c r="O309" s="191"/>
      <c r="P309" s="15"/>
      <c r="Q309" s="180"/>
      <c r="R309" s="126">
        <f>IF(C309="","",VLOOKUP(C309,データ!$A$2:$D$240,2,FALSE))</f>
      </c>
      <c r="S309" s="127">
        <f>IF(C309="","",VLOOKUP(C309,データ!$A$2:$D$240,3,FALSE))</f>
      </c>
      <c r="T309" s="130">
        <f>IF(C309="","",VLOOKUP(C309,データ!$A$2:$D$240,4,FALSE))</f>
      </c>
      <c r="U309" s="84"/>
      <c r="V309" s="55"/>
      <c r="W309" s="203">
        <f t="shared" si="22"/>
      </c>
      <c r="X309" s="204">
        <f t="shared" si="23"/>
      </c>
      <c r="Y309" s="55">
        <f t="shared" si="24"/>
      </c>
      <c r="Z309" s="55">
        <f t="shared" si="25"/>
      </c>
      <c r="AE309" s="207"/>
      <c r="AF309" s="208"/>
    </row>
    <row r="310" spans="2:32" ht="15.75">
      <c r="B310" s="227">
        <v>302</v>
      </c>
      <c r="C310" s="60"/>
      <c r="D310" s="61"/>
      <c r="E310" s="62"/>
      <c r="F310" s="63"/>
      <c r="G310" s="64"/>
      <c r="H310" s="63"/>
      <c r="I310" s="90"/>
      <c r="J310" s="166"/>
      <c r="K310" s="90"/>
      <c r="L310" s="241"/>
      <c r="M310" s="65"/>
      <c r="N310" s="90"/>
      <c r="O310" s="197"/>
      <c r="P310" s="63"/>
      <c r="Q310" s="187"/>
      <c r="R310" s="108">
        <f>IF(C310="","",VLOOKUP(C310,データ!$A$2:$D$240,2,FALSE))</f>
      </c>
      <c r="S310" s="109">
        <f>IF(C310="","",VLOOKUP(C310,データ!$A$2:$D$240,3,FALSE))</f>
      </c>
      <c r="T310" s="131">
        <f>IF(C310="","",VLOOKUP(C310,データ!$A$2:$D$240,4,FALSE))</f>
      </c>
      <c r="U310" s="66"/>
      <c r="V310" s="55"/>
      <c r="W310" s="203">
        <f t="shared" si="22"/>
      </c>
      <c r="X310" s="204">
        <f t="shared" si="23"/>
      </c>
      <c r="Y310" s="55">
        <f t="shared" si="24"/>
      </c>
      <c r="Z310" s="55">
        <f t="shared" si="25"/>
      </c>
      <c r="AE310" s="207"/>
      <c r="AF310" s="208"/>
    </row>
    <row r="311" spans="2:32" ht="15.75">
      <c r="B311" s="227">
        <v>303</v>
      </c>
      <c r="C311" s="60"/>
      <c r="D311" s="61"/>
      <c r="E311" s="62"/>
      <c r="F311" s="63"/>
      <c r="G311" s="64"/>
      <c r="H311" s="63"/>
      <c r="I311" s="90"/>
      <c r="J311" s="166"/>
      <c r="K311" s="90"/>
      <c r="L311" s="241"/>
      <c r="M311" s="65"/>
      <c r="N311" s="90"/>
      <c r="O311" s="197"/>
      <c r="P311" s="63"/>
      <c r="Q311" s="187"/>
      <c r="R311" s="108">
        <f>IF(C311="","",VLOOKUP(C311,データ!$A$2:$D$240,2,FALSE))</f>
      </c>
      <c r="S311" s="109">
        <f>IF(C311="","",VLOOKUP(C311,データ!$A$2:$D$240,3,FALSE))</f>
      </c>
      <c r="T311" s="131">
        <f>IF(C311="","",VLOOKUP(C311,データ!$A$2:$D$240,4,FALSE))</f>
      </c>
      <c r="U311" s="66"/>
      <c r="V311" s="55"/>
      <c r="W311" s="203">
        <f t="shared" si="22"/>
      </c>
      <c r="X311" s="204">
        <f t="shared" si="23"/>
      </c>
      <c r="Y311" s="55">
        <f t="shared" si="24"/>
      </c>
      <c r="Z311" s="55">
        <f t="shared" si="25"/>
      </c>
      <c r="AE311" s="207"/>
      <c r="AF311" s="208"/>
    </row>
    <row r="312" spans="2:32" ht="15.75">
      <c r="B312" s="227">
        <v>304</v>
      </c>
      <c r="C312" s="60"/>
      <c r="D312" s="61"/>
      <c r="E312" s="62"/>
      <c r="F312" s="63"/>
      <c r="G312" s="64"/>
      <c r="H312" s="63"/>
      <c r="I312" s="90"/>
      <c r="J312" s="166"/>
      <c r="K312" s="90"/>
      <c r="L312" s="241"/>
      <c r="M312" s="65"/>
      <c r="N312" s="90"/>
      <c r="O312" s="197"/>
      <c r="P312" s="63"/>
      <c r="Q312" s="187"/>
      <c r="R312" s="108">
        <f>IF(C312="","",VLOOKUP(C312,データ!$A$2:$D$240,2,FALSE))</f>
      </c>
      <c r="S312" s="109">
        <f>IF(C312="","",VLOOKUP(C312,データ!$A$2:$D$240,3,FALSE))</f>
      </c>
      <c r="T312" s="131">
        <f>IF(C312="","",VLOOKUP(C312,データ!$A$2:$D$240,4,FALSE))</f>
      </c>
      <c r="U312" s="66"/>
      <c r="V312" s="55"/>
      <c r="W312" s="203">
        <f t="shared" si="22"/>
      </c>
      <c r="X312" s="204">
        <f t="shared" si="23"/>
      </c>
      <c r="Y312" s="55">
        <f t="shared" si="24"/>
      </c>
      <c r="Z312" s="55">
        <f t="shared" si="25"/>
      </c>
      <c r="AE312" s="207"/>
      <c r="AF312" s="208"/>
    </row>
    <row r="313" spans="2:32" ht="15.75">
      <c r="B313" s="230">
        <v>305</v>
      </c>
      <c r="C313" s="74"/>
      <c r="D313" s="75"/>
      <c r="E313" s="76"/>
      <c r="F313" s="77"/>
      <c r="G313" s="78"/>
      <c r="H313" s="77"/>
      <c r="I313" s="91"/>
      <c r="J313" s="167"/>
      <c r="K313" s="91"/>
      <c r="L313" s="242"/>
      <c r="M313" s="79"/>
      <c r="N313" s="91"/>
      <c r="O313" s="198"/>
      <c r="P313" s="77"/>
      <c r="Q313" s="188"/>
      <c r="R313" s="123">
        <f>IF(C313="","",VLOOKUP(C313,データ!$A$2:$D$240,2,FALSE))</f>
      </c>
      <c r="S313" s="124">
        <f>IF(C313="","",VLOOKUP(C313,データ!$A$2:$D$240,3,FALSE))</f>
      </c>
      <c r="T313" s="132">
        <f>IF(C313="","",VLOOKUP(C313,データ!$A$2:$D$240,4,FALSE))</f>
      </c>
      <c r="U313" s="80"/>
      <c r="V313" s="55"/>
      <c r="W313" s="203">
        <f t="shared" si="22"/>
      </c>
      <c r="X313" s="204">
        <f t="shared" si="23"/>
      </c>
      <c r="Y313" s="55">
        <f t="shared" si="24"/>
      </c>
      <c r="Z313" s="55">
        <f t="shared" si="25"/>
      </c>
      <c r="AE313" s="207"/>
      <c r="AF313" s="208"/>
    </row>
    <row r="314" spans="2:32" ht="15.75">
      <c r="B314" s="231">
        <v>306</v>
      </c>
      <c r="C314" s="94"/>
      <c r="D314" s="95"/>
      <c r="E314" s="96"/>
      <c r="F314" s="14"/>
      <c r="G314" s="97"/>
      <c r="H314" s="14"/>
      <c r="I314" s="99"/>
      <c r="J314" s="163"/>
      <c r="K314" s="99"/>
      <c r="L314" s="243"/>
      <c r="M314" s="98"/>
      <c r="N314" s="99"/>
      <c r="O314" s="195"/>
      <c r="P314" s="14"/>
      <c r="Q314" s="189"/>
      <c r="R314" s="114">
        <f>IF(C314="","",VLOOKUP(C314,データ!$A$2:$D$240,2,FALSE))</f>
      </c>
      <c r="S314" s="115">
        <f>IF(C314="","",VLOOKUP(C314,データ!$A$2:$D$240,3,FALSE))</f>
      </c>
      <c r="T314" s="133">
        <f>IF(C314="","",VLOOKUP(C314,データ!$A$2:$D$240,4,FALSE))</f>
      </c>
      <c r="U314" s="100"/>
      <c r="V314" s="55"/>
      <c r="W314" s="203">
        <f t="shared" si="22"/>
      </c>
      <c r="X314" s="204">
        <f t="shared" si="23"/>
      </c>
      <c r="Y314" s="55">
        <f t="shared" si="24"/>
      </c>
      <c r="Z314" s="55">
        <f t="shared" si="25"/>
      </c>
      <c r="AE314" s="207"/>
      <c r="AF314" s="208"/>
    </row>
    <row r="315" spans="2:32" ht="15.75">
      <c r="B315" s="227">
        <v>307</v>
      </c>
      <c r="C315" s="60"/>
      <c r="D315" s="61"/>
      <c r="E315" s="62"/>
      <c r="F315" s="63"/>
      <c r="G315" s="64"/>
      <c r="H315" s="63"/>
      <c r="I315" s="90"/>
      <c r="J315" s="166"/>
      <c r="K315" s="90"/>
      <c r="L315" s="241"/>
      <c r="M315" s="65"/>
      <c r="N315" s="90"/>
      <c r="O315" s="197"/>
      <c r="P315" s="63"/>
      <c r="Q315" s="187"/>
      <c r="R315" s="108">
        <f>IF(C315="","",VLOOKUP(C315,データ!$A$2:$D$240,2,FALSE))</f>
      </c>
      <c r="S315" s="109">
        <f>IF(C315="","",VLOOKUP(C315,データ!$A$2:$D$240,3,FALSE))</f>
      </c>
      <c r="T315" s="131">
        <f>IF(C315="","",VLOOKUP(C315,データ!$A$2:$D$240,4,FALSE))</f>
      </c>
      <c r="U315" s="66"/>
      <c r="V315" s="55"/>
      <c r="W315" s="203">
        <f t="shared" si="22"/>
      </c>
      <c r="X315" s="204">
        <f t="shared" si="23"/>
      </c>
      <c r="Y315" s="55">
        <f t="shared" si="24"/>
      </c>
      <c r="Z315" s="55">
        <f t="shared" si="25"/>
      </c>
      <c r="AE315" s="207"/>
      <c r="AF315" s="208"/>
    </row>
    <row r="316" spans="2:32" ht="15.75">
      <c r="B316" s="227">
        <v>308</v>
      </c>
      <c r="C316" s="60"/>
      <c r="D316" s="61"/>
      <c r="E316" s="62"/>
      <c r="F316" s="63"/>
      <c r="G316" s="64"/>
      <c r="H316" s="63"/>
      <c r="I316" s="90"/>
      <c r="J316" s="166"/>
      <c r="K316" s="90"/>
      <c r="L316" s="241"/>
      <c r="M316" s="65"/>
      <c r="N316" s="90"/>
      <c r="O316" s="197"/>
      <c r="P316" s="63"/>
      <c r="Q316" s="187"/>
      <c r="R316" s="108">
        <f>IF(C316="","",VLOOKUP(C316,データ!$A$2:$D$240,2,FALSE))</f>
      </c>
      <c r="S316" s="109">
        <f>IF(C316="","",VLOOKUP(C316,データ!$A$2:$D$240,3,FALSE))</f>
      </c>
      <c r="T316" s="131">
        <f>IF(C316="","",VLOOKUP(C316,データ!$A$2:$D$240,4,FALSE))</f>
      </c>
      <c r="U316" s="66"/>
      <c r="V316" s="55"/>
      <c r="W316" s="203">
        <f t="shared" si="22"/>
      </c>
      <c r="X316" s="204">
        <f t="shared" si="23"/>
      </c>
      <c r="Y316" s="55">
        <f t="shared" si="24"/>
      </c>
      <c r="Z316" s="55">
        <f t="shared" si="25"/>
      </c>
      <c r="AE316" s="207"/>
      <c r="AF316" s="208"/>
    </row>
    <row r="317" spans="2:32" ht="15.75">
      <c r="B317" s="227">
        <v>309</v>
      </c>
      <c r="C317" s="60"/>
      <c r="D317" s="61"/>
      <c r="E317" s="62"/>
      <c r="F317" s="63"/>
      <c r="G317" s="64"/>
      <c r="H317" s="63"/>
      <c r="I317" s="90"/>
      <c r="J317" s="166"/>
      <c r="K317" s="90"/>
      <c r="L317" s="241"/>
      <c r="M317" s="65"/>
      <c r="N317" s="90"/>
      <c r="O317" s="197"/>
      <c r="P317" s="63"/>
      <c r="Q317" s="187"/>
      <c r="R317" s="108">
        <f>IF(C317="","",VLOOKUP(C317,データ!$A$2:$D$240,2,FALSE))</f>
      </c>
      <c r="S317" s="109">
        <f>IF(C317="","",VLOOKUP(C317,データ!$A$2:$D$240,3,FALSE))</f>
      </c>
      <c r="T317" s="131">
        <f>IF(C317="","",VLOOKUP(C317,データ!$A$2:$D$240,4,FALSE))</f>
      </c>
      <c r="U317" s="66"/>
      <c r="V317" s="55"/>
      <c r="W317" s="203">
        <f t="shared" si="22"/>
      </c>
      <c r="X317" s="204">
        <f t="shared" si="23"/>
      </c>
      <c r="Y317" s="55">
        <f t="shared" si="24"/>
      </c>
      <c r="Z317" s="55">
        <f t="shared" si="25"/>
      </c>
      <c r="AE317" s="207"/>
      <c r="AF317" s="208"/>
    </row>
    <row r="318" spans="2:32" ht="16.5" thickBot="1">
      <c r="B318" s="229">
        <v>310</v>
      </c>
      <c r="C318" s="67"/>
      <c r="D318" s="68"/>
      <c r="E318" s="69"/>
      <c r="F318" s="70"/>
      <c r="G318" s="71"/>
      <c r="H318" s="70"/>
      <c r="I318" s="93"/>
      <c r="J318" s="165"/>
      <c r="K318" s="93"/>
      <c r="L318" s="240"/>
      <c r="M318" s="72"/>
      <c r="N318" s="93"/>
      <c r="O318" s="196"/>
      <c r="P318" s="70"/>
      <c r="Q318" s="186"/>
      <c r="R318" s="117">
        <f>IF(C318="","",VLOOKUP(C318,データ!$A$2:$D$240,2,FALSE))</f>
      </c>
      <c r="S318" s="118">
        <f>IF(C318="","",VLOOKUP(C318,データ!$A$2:$D$240,3,FALSE))</f>
      </c>
      <c r="T318" s="129">
        <f>IF(C318="","",VLOOKUP(C318,データ!$A$2:$D$240,4,FALSE))</f>
      </c>
      <c r="U318" s="73"/>
      <c r="V318" s="55"/>
      <c r="W318" s="203">
        <f t="shared" si="22"/>
      </c>
      <c r="X318" s="204">
        <f t="shared" si="23"/>
      </c>
      <c r="Y318" s="55">
        <f t="shared" si="24"/>
      </c>
      <c r="Z318" s="55">
        <f t="shared" si="25"/>
      </c>
      <c r="AE318" s="207"/>
      <c r="AF318" s="208"/>
    </row>
    <row r="319" spans="2:32" ht="15.75">
      <c r="B319" s="227">
        <v>311</v>
      </c>
      <c r="C319" s="44"/>
      <c r="D319" s="37"/>
      <c r="E319" s="81"/>
      <c r="F319" s="15"/>
      <c r="G319" s="82"/>
      <c r="H319" s="15"/>
      <c r="I319" s="7"/>
      <c r="J319" s="161"/>
      <c r="K319" s="7"/>
      <c r="L319" s="238"/>
      <c r="M319" s="83"/>
      <c r="N319" s="7"/>
      <c r="O319" s="191"/>
      <c r="P319" s="15"/>
      <c r="Q319" s="180"/>
      <c r="R319" s="126">
        <f>IF(C319="","",VLOOKUP(C319,データ!$A$2:$D$240,2,FALSE))</f>
      </c>
      <c r="S319" s="127">
        <f>IF(C319="","",VLOOKUP(C319,データ!$A$2:$D$240,3,FALSE))</f>
      </c>
      <c r="T319" s="130">
        <f>IF(C319="","",VLOOKUP(C319,データ!$A$2:$D$240,4,FALSE))</f>
      </c>
      <c r="U319" s="84"/>
      <c r="V319" s="55"/>
      <c r="W319" s="203">
        <f t="shared" si="22"/>
      </c>
      <c r="X319" s="204">
        <f t="shared" si="23"/>
      </c>
      <c r="Y319" s="55">
        <f t="shared" si="24"/>
      </c>
      <c r="Z319" s="55">
        <f t="shared" si="25"/>
      </c>
      <c r="AE319" s="207"/>
      <c r="AF319" s="208"/>
    </row>
    <row r="320" spans="2:32" ht="15.75">
      <c r="B320" s="227">
        <v>312</v>
      </c>
      <c r="C320" s="60"/>
      <c r="D320" s="61"/>
      <c r="E320" s="62"/>
      <c r="F320" s="63"/>
      <c r="G320" s="64"/>
      <c r="H320" s="63"/>
      <c r="I320" s="90"/>
      <c r="J320" s="166"/>
      <c r="K320" s="90"/>
      <c r="L320" s="241"/>
      <c r="M320" s="65"/>
      <c r="N320" s="90"/>
      <c r="O320" s="197"/>
      <c r="P320" s="63"/>
      <c r="Q320" s="187"/>
      <c r="R320" s="108">
        <f>IF(C320="","",VLOOKUP(C320,データ!$A$2:$D$240,2,FALSE))</f>
      </c>
      <c r="S320" s="109">
        <f>IF(C320="","",VLOOKUP(C320,データ!$A$2:$D$240,3,FALSE))</f>
      </c>
      <c r="T320" s="131">
        <f>IF(C320="","",VLOOKUP(C320,データ!$A$2:$D$240,4,FALSE))</f>
      </c>
      <c r="U320" s="66"/>
      <c r="V320" s="55"/>
      <c r="W320" s="203">
        <f t="shared" si="22"/>
      </c>
      <c r="X320" s="204">
        <f t="shared" si="23"/>
      </c>
      <c r="Y320" s="55">
        <f t="shared" si="24"/>
      </c>
      <c r="Z320" s="55">
        <f t="shared" si="25"/>
      </c>
      <c r="AE320" s="207"/>
      <c r="AF320" s="208"/>
    </row>
    <row r="321" spans="2:32" ht="15.75">
      <c r="B321" s="227">
        <v>313</v>
      </c>
      <c r="C321" s="60"/>
      <c r="D321" s="61"/>
      <c r="E321" s="62"/>
      <c r="F321" s="63"/>
      <c r="G321" s="64"/>
      <c r="H321" s="63"/>
      <c r="I321" s="90"/>
      <c r="J321" s="166"/>
      <c r="K321" s="90"/>
      <c r="L321" s="241"/>
      <c r="M321" s="65"/>
      <c r="N321" s="90"/>
      <c r="O321" s="197"/>
      <c r="P321" s="63"/>
      <c r="Q321" s="187"/>
      <c r="R321" s="108">
        <f>IF(C321="","",VLOOKUP(C321,データ!$A$2:$D$240,2,FALSE))</f>
      </c>
      <c r="S321" s="109">
        <f>IF(C321="","",VLOOKUP(C321,データ!$A$2:$D$240,3,FALSE))</f>
      </c>
      <c r="T321" s="131">
        <f>IF(C321="","",VLOOKUP(C321,データ!$A$2:$D$240,4,FALSE))</f>
      </c>
      <c r="U321" s="66"/>
      <c r="V321" s="55"/>
      <c r="W321" s="203">
        <f t="shared" si="22"/>
      </c>
      <c r="X321" s="204">
        <f t="shared" si="23"/>
      </c>
      <c r="Y321" s="55">
        <f t="shared" si="24"/>
      </c>
      <c r="Z321" s="55">
        <f t="shared" si="25"/>
      </c>
      <c r="AE321" s="207"/>
      <c r="AF321" s="208"/>
    </row>
    <row r="322" spans="2:32" ht="15.75">
      <c r="B322" s="227">
        <v>314</v>
      </c>
      <c r="C322" s="60"/>
      <c r="D322" s="61"/>
      <c r="E322" s="62"/>
      <c r="F322" s="63"/>
      <c r="G322" s="64"/>
      <c r="H322" s="63"/>
      <c r="I322" s="90"/>
      <c r="J322" s="166"/>
      <c r="K322" s="90"/>
      <c r="L322" s="241"/>
      <c r="M322" s="65"/>
      <c r="N322" s="90"/>
      <c r="O322" s="197"/>
      <c r="P322" s="63"/>
      <c r="Q322" s="187"/>
      <c r="R322" s="108">
        <f>IF(C322="","",VLOOKUP(C322,データ!$A$2:$D$240,2,FALSE))</f>
      </c>
      <c r="S322" s="109">
        <f>IF(C322="","",VLOOKUP(C322,データ!$A$2:$D$240,3,FALSE))</f>
      </c>
      <c r="T322" s="131">
        <f>IF(C322="","",VLOOKUP(C322,データ!$A$2:$D$240,4,FALSE))</f>
      </c>
      <c r="U322" s="66"/>
      <c r="V322" s="55"/>
      <c r="W322" s="203">
        <f t="shared" si="22"/>
      </c>
      <c r="X322" s="204">
        <f t="shared" si="23"/>
      </c>
      <c r="Y322" s="55">
        <f t="shared" si="24"/>
      </c>
      <c r="Z322" s="55">
        <f t="shared" si="25"/>
      </c>
      <c r="AE322" s="207"/>
      <c r="AF322" s="208"/>
    </row>
    <row r="323" spans="2:32" ht="15.75">
      <c r="B323" s="230">
        <v>315</v>
      </c>
      <c r="C323" s="74"/>
      <c r="D323" s="75"/>
      <c r="E323" s="76"/>
      <c r="F323" s="77"/>
      <c r="G323" s="78"/>
      <c r="H323" s="77"/>
      <c r="I323" s="91"/>
      <c r="J323" s="167"/>
      <c r="K323" s="91"/>
      <c r="L323" s="242"/>
      <c r="M323" s="79"/>
      <c r="N323" s="91"/>
      <c r="O323" s="198"/>
      <c r="P323" s="77"/>
      <c r="Q323" s="188"/>
      <c r="R323" s="123">
        <f>IF(C323="","",VLOOKUP(C323,データ!$A$2:$D$240,2,FALSE))</f>
      </c>
      <c r="S323" s="124">
        <f>IF(C323="","",VLOOKUP(C323,データ!$A$2:$D$240,3,FALSE))</f>
      </c>
      <c r="T323" s="132">
        <f>IF(C323="","",VLOOKUP(C323,データ!$A$2:$D$240,4,FALSE))</f>
      </c>
      <c r="U323" s="80"/>
      <c r="V323" s="55"/>
      <c r="W323" s="203">
        <f t="shared" si="22"/>
      </c>
      <c r="X323" s="204">
        <f t="shared" si="23"/>
      </c>
      <c r="Y323" s="55">
        <f t="shared" si="24"/>
      </c>
      <c r="Z323" s="55">
        <f t="shared" si="25"/>
      </c>
      <c r="AE323" s="207"/>
      <c r="AF323" s="208"/>
    </row>
    <row r="324" spans="2:32" ht="15.75">
      <c r="B324" s="231">
        <v>316</v>
      </c>
      <c r="C324" s="94"/>
      <c r="D324" s="95"/>
      <c r="E324" s="96"/>
      <c r="F324" s="14"/>
      <c r="G324" s="97"/>
      <c r="H324" s="14"/>
      <c r="I324" s="99"/>
      <c r="J324" s="163"/>
      <c r="K324" s="99"/>
      <c r="L324" s="243"/>
      <c r="M324" s="98"/>
      <c r="N324" s="99"/>
      <c r="O324" s="195"/>
      <c r="P324" s="14"/>
      <c r="Q324" s="189"/>
      <c r="R324" s="114">
        <f>IF(C324="","",VLOOKUP(C324,データ!$A$2:$D$240,2,FALSE))</f>
      </c>
      <c r="S324" s="115">
        <f>IF(C324="","",VLOOKUP(C324,データ!$A$2:$D$240,3,FALSE))</f>
      </c>
      <c r="T324" s="133">
        <f>IF(C324="","",VLOOKUP(C324,データ!$A$2:$D$240,4,FALSE))</f>
      </c>
      <c r="U324" s="100"/>
      <c r="V324" s="55"/>
      <c r="W324" s="203">
        <f t="shared" si="22"/>
      </c>
      <c r="X324" s="204">
        <f t="shared" si="23"/>
      </c>
      <c r="Y324" s="55">
        <f t="shared" si="24"/>
      </c>
      <c r="Z324" s="55">
        <f t="shared" si="25"/>
      </c>
      <c r="AE324" s="207"/>
      <c r="AF324" s="208"/>
    </row>
    <row r="325" spans="2:32" ht="15.75">
      <c r="B325" s="227">
        <v>317</v>
      </c>
      <c r="C325" s="60"/>
      <c r="D325" s="61"/>
      <c r="E325" s="62"/>
      <c r="F325" s="63"/>
      <c r="G325" s="64"/>
      <c r="H325" s="63"/>
      <c r="I325" s="90"/>
      <c r="J325" s="166"/>
      <c r="K325" s="90"/>
      <c r="L325" s="241"/>
      <c r="M325" s="65"/>
      <c r="N325" s="90"/>
      <c r="O325" s="197"/>
      <c r="P325" s="63"/>
      <c r="Q325" s="187"/>
      <c r="R325" s="108">
        <f>IF(C325="","",VLOOKUP(C325,データ!$A$2:$D$240,2,FALSE))</f>
      </c>
      <c r="S325" s="109">
        <f>IF(C325="","",VLOOKUP(C325,データ!$A$2:$D$240,3,FALSE))</f>
      </c>
      <c r="T325" s="131">
        <f>IF(C325="","",VLOOKUP(C325,データ!$A$2:$D$240,4,FALSE))</f>
      </c>
      <c r="U325" s="66"/>
      <c r="V325" s="55"/>
      <c r="W325" s="203">
        <f t="shared" si="22"/>
      </c>
      <c r="X325" s="204">
        <f t="shared" si="23"/>
      </c>
      <c r="Y325" s="55">
        <f t="shared" si="24"/>
      </c>
      <c r="Z325" s="55">
        <f t="shared" si="25"/>
      </c>
      <c r="AE325" s="207"/>
      <c r="AF325" s="208"/>
    </row>
    <row r="326" spans="2:32" ht="15.75">
      <c r="B326" s="227">
        <v>318</v>
      </c>
      <c r="C326" s="60"/>
      <c r="D326" s="61"/>
      <c r="E326" s="62"/>
      <c r="F326" s="63"/>
      <c r="G326" s="64"/>
      <c r="H326" s="63"/>
      <c r="I326" s="90"/>
      <c r="J326" s="166"/>
      <c r="K326" s="90"/>
      <c r="L326" s="241"/>
      <c r="M326" s="65"/>
      <c r="N326" s="90"/>
      <c r="O326" s="197"/>
      <c r="P326" s="63"/>
      <c r="Q326" s="187"/>
      <c r="R326" s="108">
        <f>IF(C326="","",VLOOKUP(C326,データ!$A$2:$D$240,2,FALSE))</f>
      </c>
      <c r="S326" s="109">
        <f>IF(C326="","",VLOOKUP(C326,データ!$A$2:$D$240,3,FALSE))</f>
      </c>
      <c r="T326" s="131">
        <f>IF(C326="","",VLOOKUP(C326,データ!$A$2:$D$240,4,FALSE))</f>
      </c>
      <c r="U326" s="66"/>
      <c r="V326" s="55"/>
      <c r="W326" s="203">
        <f t="shared" si="22"/>
      </c>
      <c r="X326" s="204">
        <f t="shared" si="23"/>
      </c>
      <c r="Y326" s="55">
        <f t="shared" si="24"/>
      </c>
      <c r="Z326" s="55">
        <f t="shared" si="25"/>
      </c>
      <c r="AE326" s="207"/>
      <c r="AF326" s="208"/>
    </row>
    <row r="327" spans="2:32" ht="15.75">
      <c r="B327" s="227">
        <v>319</v>
      </c>
      <c r="C327" s="60"/>
      <c r="D327" s="61"/>
      <c r="E327" s="62"/>
      <c r="F327" s="63"/>
      <c r="G327" s="64"/>
      <c r="H327" s="63"/>
      <c r="I327" s="90"/>
      <c r="J327" s="166"/>
      <c r="K327" s="90"/>
      <c r="L327" s="241"/>
      <c r="M327" s="65"/>
      <c r="N327" s="90"/>
      <c r="O327" s="197"/>
      <c r="P327" s="63"/>
      <c r="Q327" s="187"/>
      <c r="R327" s="108">
        <f>IF(C327="","",VLOOKUP(C327,データ!$A$2:$D$240,2,FALSE))</f>
      </c>
      <c r="S327" s="109">
        <f>IF(C327="","",VLOOKUP(C327,データ!$A$2:$D$240,3,FALSE))</f>
      </c>
      <c r="T327" s="131">
        <f>IF(C327="","",VLOOKUP(C327,データ!$A$2:$D$240,4,FALSE))</f>
      </c>
      <c r="U327" s="66"/>
      <c r="V327" s="55"/>
      <c r="W327" s="203">
        <f t="shared" si="22"/>
      </c>
      <c r="X327" s="204">
        <f t="shared" si="23"/>
      </c>
      <c r="Y327" s="55">
        <f t="shared" si="24"/>
      </c>
      <c r="Z327" s="55">
        <f t="shared" si="25"/>
      </c>
      <c r="AE327" s="207"/>
      <c r="AF327" s="208"/>
    </row>
    <row r="328" spans="2:32" ht="16.5" thickBot="1">
      <c r="B328" s="229">
        <v>320</v>
      </c>
      <c r="C328" s="67"/>
      <c r="D328" s="68"/>
      <c r="E328" s="69"/>
      <c r="F328" s="70"/>
      <c r="G328" s="71"/>
      <c r="H328" s="70"/>
      <c r="I328" s="93"/>
      <c r="J328" s="165"/>
      <c r="K328" s="93"/>
      <c r="L328" s="240"/>
      <c r="M328" s="72"/>
      <c r="N328" s="93"/>
      <c r="O328" s="196"/>
      <c r="P328" s="70"/>
      <c r="Q328" s="186"/>
      <c r="R328" s="117">
        <f>IF(C328="","",VLOOKUP(C328,データ!$A$2:$D$240,2,FALSE))</f>
      </c>
      <c r="S328" s="118">
        <f>IF(C328="","",VLOOKUP(C328,データ!$A$2:$D$240,3,FALSE))</f>
      </c>
      <c r="T328" s="129">
        <f>IF(C328="","",VLOOKUP(C328,データ!$A$2:$D$240,4,FALSE))</f>
      </c>
      <c r="U328" s="73"/>
      <c r="V328" s="55"/>
      <c r="W328" s="203">
        <f t="shared" si="22"/>
      </c>
      <c r="X328" s="204">
        <f t="shared" si="23"/>
      </c>
      <c r="Y328" s="55">
        <f t="shared" si="24"/>
      </c>
      <c r="Z328" s="55">
        <f t="shared" si="25"/>
      </c>
      <c r="AE328" s="207"/>
      <c r="AF328" s="208"/>
    </row>
    <row r="329" spans="2:32" ht="15.75">
      <c r="B329" s="227">
        <v>321</v>
      </c>
      <c r="C329" s="44"/>
      <c r="D329" s="37"/>
      <c r="E329" s="81"/>
      <c r="F329" s="15"/>
      <c r="G329" s="82"/>
      <c r="H329" s="15"/>
      <c r="I329" s="7"/>
      <c r="J329" s="161"/>
      <c r="K329" s="7"/>
      <c r="L329" s="238"/>
      <c r="M329" s="83"/>
      <c r="N329" s="7"/>
      <c r="O329" s="191"/>
      <c r="P329" s="15"/>
      <c r="Q329" s="180"/>
      <c r="R329" s="126">
        <f>IF(C329="","",VLOOKUP(C329,データ!$A$2:$D$240,2,FALSE))</f>
      </c>
      <c r="S329" s="127">
        <f>IF(C329="","",VLOOKUP(C329,データ!$A$2:$D$240,3,FALSE))</f>
      </c>
      <c r="T329" s="130">
        <f>IF(C329="","",VLOOKUP(C329,データ!$A$2:$D$240,4,FALSE))</f>
      </c>
      <c r="U329" s="84"/>
      <c r="V329" s="55"/>
      <c r="W329" s="203">
        <f t="shared" si="22"/>
      </c>
      <c r="X329" s="204">
        <f t="shared" si="23"/>
      </c>
      <c r="Y329" s="55">
        <f t="shared" si="24"/>
      </c>
      <c r="Z329" s="55">
        <f t="shared" si="25"/>
      </c>
      <c r="AE329" s="207"/>
      <c r="AF329" s="208"/>
    </row>
    <row r="330" spans="2:32" ht="15.75">
      <c r="B330" s="227">
        <v>322</v>
      </c>
      <c r="C330" s="60"/>
      <c r="D330" s="61"/>
      <c r="E330" s="62"/>
      <c r="F330" s="63"/>
      <c r="G330" s="64"/>
      <c r="H330" s="63"/>
      <c r="I330" s="90"/>
      <c r="J330" s="166"/>
      <c r="K330" s="90"/>
      <c r="L330" s="241"/>
      <c r="M330" s="65"/>
      <c r="N330" s="90"/>
      <c r="O330" s="197"/>
      <c r="P330" s="63"/>
      <c r="Q330" s="187"/>
      <c r="R330" s="108">
        <f>IF(C330="","",VLOOKUP(C330,データ!$A$2:$D$240,2,FALSE))</f>
      </c>
      <c r="S330" s="109">
        <f>IF(C330="","",VLOOKUP(C330,データ!$A$2:$D$240,3,FALSE))</f>
      </c>
      <c r="T330" s="131">
        <f>IF(C330="","",VLOOKUP(C330,データ!$A$2:$D$240,4,FALSE))</f>
      </c>
      <c r="U330" s="66"/>
      <c r="V330" s="55"/>
      <c r="W330" s="203">
        <f aca="true" t="shared" si="26" ref="W330:W339">IF(ISBLANK(U330),"",$W$7)</f>
      </c>
      <c r="X330" s="204">
        <f aca="true" t="shared" si="27" ref="X330:X339">W330&amp;H330</f>
      </c>
      <c r="Y330" s="55">
        <f t="shared" si="24"/>
      </c>
      <c r="Z330" s="55">
        <f t="shared" si="25"/>
      </c>
      <c r="AE330" s="207"/>
      <c r="AF330" s="208"/>
    </row>
    <row r="331" spans="2:32" ht="15.75">
      <c r="B331" s="227">
        <v>323</v>
      </c>
      <c r="C331" s="60"/>
      <c r="D331" s="61"/>
      <c r="E331" s="62"/>
      <c r="F331" s="63"/>
      <c r="G331" s="64"/>
      <c r="H331" s="63"/>
      <c r="I331" s="90"/>
      <c r="J331" s="166"/>
      <c r="K331" s="90"/>
      <c r="L331" s="241"/>
      <c r="M331" s="65"/>
      <c r="N331" s="90"/>
      <c r="O331" s="197"/>
      <c r="P331" s="63"/>
      <c r="Q331" s="187"/>
      <c r="R331" s="108">
        <f>IF(C331="","",VLOOKUP(C331,データ!$A$2:$D$240,2,FALSE))</f>
      </c>
      <c r="S331" s="109">
        <f>IF(C331="","",VLOOKUP(C331,データ!$A$2:$D$240,3,FALSE))</f>
      </c>
      <c r="T331" s="131">
        <f>IF(C331="","",VLOOKUP(C331,データ!$A$2:$D$240,4,FALSE))</f>
      </c>
      <c r="U331" s="66"/>
      <c r="V331" s="55"/>
      <c r="W331" s="203">
        <f t="shared" si="26"/>
      </c>
      <c r="X331" s="204">
        <f t="shared" si="27"/>
      </c>
      <c r="Y331" s="55">
        <f t="shared" si="24"/>
      </c>
      <c r="Z331" s="55">
        <f t="shared" si="25"/>
      </c>
      <c r="AE331" s="207"/>
      <c r="AF331" s="208"/>
    </row>
    <row r="332" spans="2:32" ht="15.75">
      <c r="B332" s="227">
        <v>324</v>
      </c>
      <c r="C332" s="60"/>
      <c r="D332" s="61"/>
      <c r="E332" s="62"/>
      <c r="F332" s="63"/>
      <c r="G332" s="64"/>
      <c r="H332" s="63"/>
      <c r="I332" s="90"/>
      <c r="J332" s="166"/>
      <c r="K332" s="90"/>
      <c r="L332" s="241"/>
      <c r="M332" s="65"/>
      <c r="N332" s="90"/>
      <c r="O332" s="197"/>
      <c r="P332" s="63"/>
      <c r="Q332" s="187"/>
      <c r="R332" s="108">
        <f>IF(C332="","",VLOOKUP(C332,データ!$A$2:$D$240,2,FALSE))</f>
      </c>
      <c r="S332" s="109">
        <f>IF(C332="","",VLOOKUP(C332,データ!$A$2:$D$240,3,FALSE))</f>
      </c>
      <c r="T332" s="131">
        <f>IF(C332="","",VLOOKUP(C332,データ!$A$2:$D$240,4,FALSE))</f>
      </c>
      <c r="U332" s="66"/>
      <c r="V332" s="55"/>
      <c r="W332" s="203">
        <f t="shared" si="26"/>
      </c>
      <c r="X332" s="204">
        <f t="shared" si="27"/>
      </c>
      <c r="Y332" s="55">
        <f t="shared" si="24"/>
      </c>
      <c r="Z332" s="55">
        <f t="shared" si="25"/>
      </c>
      <c r="AE332" s="207"/>
      <c r="AF332" s="208"/>
    </row>
    <row r="333" spans="2:32" ht="15.75">
      <c r="B333" s="230">
        <v>325</v>
      </c>
      <c r="C333" s="74"/>
      <c r="D333" s="75"/>
      <c r="E333" s="76"/>
      <c r="F333" s="77"/>
      <c r="G333" s="78"/>
      <c r="H333" s="77"/>
      <c r="I333" s="91"/>
      <c r="J333" s="167"/>
      <c r="K333" s="91"/>
      <c r="L333" s="242"/>
      <c r="M333" s="79"/>
      <c r="N333" s="91"/>
      <c r="O333" s="198"/>
      <c r="P333" s="77"/>
      <c r="Q333" s="188"/>
      <c r="R333" s="123">
        <f>IF(C333="","",VLOOKUP(C333,データ!$A$2:$D$240,2,FALSE))</f>
      </c>
      <c r="S333" s="124">
        <f>IF(C333="","",VLOOKUP(C333,データ!$A$2:$D$240,3,FALSE))</f>
      </c>
      <c r="T333" s="132">
        <f>IF(C333="","",VLOOKUP(C333,データ!$A$2:$D$240,4,FALSE))</f>
      </c>
      <c r="U333" s="80"/>
      <c r="V333" s="55"/>
      <c r="W333" s="203">
        <f t="shared" si="26"/>
      </c>
      <c r="X333" s="204">
        <f t="shared" si="27"/>
      </c>
      <c r="Y333" s="55">
        <f t="shared" si="24"/>
      </c>
      <c r="Z333" s="55">
        <f t="shared" si="25"/>
      </c>
      <c r="AE333" s="207"/>
      <c r="AF333" s="208"/>
    </row>
    <row r="334" spans="2:32" ht="15.75">
      <c r="B334" s="231">
        <v>326</v>
      </c>
      <c r="C334" s="94"/>
      <c r="D334" s="95"/>
      <c r="E334" s="96"/>
      <c r="F334" s="14"/>
      <c r="G334" s="97"/>
      <c r="H334" s="14"/>
      <c r="I334" s="99"/>
      <c r="J334" s="163"/>
      <c r="K334" s="99"/>
      <c r="L334" s="243"/>
      <c r="M334" s="98"/>
      <c r="N334" s="99"/>
      <c r="O334" s="195"/>
      <c r="P334" s="14"/>
      <c r="Q334" s="189"/>
      <c r="R334" s="114">
        <f>IF(C334="","",VLOOKUP(C334,データ!$A$2:$D$240,2,FALSE))</f>
      </c>
      <c r="S334" s="115">
        <f>IF(C334="","",VLOOKUP(C334,データ!$A$2:$D$240,3,FALSE))</f>
      </c>
      <c r="T334" s="133">
        <f>IF(C334="","",VLOOKUP(C334,データ!$A$2:$D$240,4,FALSE))</f>
      </c>
      <c r="U334" s="100"/>
      <c r="V334" s="55"/>
      <c r="W334" s="203">
        <f t="shared" si="26"/>
      </c>
      <c r="X334" s="204">
        <f t="shared" si="27"/>
      </c>
      <c r="Y334" s="55">
        <f t="shared" si="24"/>
      </c>
      <c r="Z334" s="55">
        <f t="shared" si="25"/>
      </c>
      <c r="AE334" s="207"/>
      <c r="AF334" s="208"/>
    </row>
    <row r="335" spans="2:32" ht="15.75">
      <c r="B335" s="227">
        <v>327</v>
      </c>
      <c r="C335" s="60"/>
      <c r="D335" s="61"/>
      <c r="E335" s="62"/>
      <c r="F335" s="63"/>
      <c r="G335" s="64"/>
      <c r="H335" s="63"/>
      <c r="I335" s="90"/>
      <c r="J335" s="166"/>
      <c r="K335" s="90"/>
      <c r="L335" s="241"/>
      <c r="M335" s="65"/>
      <c r="N335" s="90"/>
      <c r="O335" s="197"/>
      <c r="P335" s="63"/>
      <c r="Q335" s="187"/>
      <c r="R335" s="108">
        <f>IF(C335="","",VLOOKUP(C335,データ!$A$2:$D$240,2,FALSE))</f>
      </c>
      <c r="S335" s="109">
        <f>IF(C335="","",VLOOKUP(C335,データ!$A$2:$D$240,3,FALSE))</f>
      </c>
      <c r="T335" s="131">
        <f>IF(C335="","",VLOOKUP(C335,データ!$A$2:$D$240,4,FALSE))</f>
      </c>
      <c r="U335" s="66"/>
      <c r="V335" s="55"/>
      <c r="W335" s="203">
        <f t="shared" si="26"/>
      </c>
      <c r="X335" s="204">
        <f t="shared" si="27"/>
      </c>
      <c r="Y335" s="55">
        <f t="shared" si="24"/>
      </c>
      <c r="Z335" s="55">
        <f t="shared" si="25"/>
      </c>
      <c r="AE335" s="207"/>
      <c r="AF335" s="208"/>
    </row>
    <row r="336" spans="2:32" ht="15.75">
      <c r="B336" s="227">
        <v>328</v>
      </c>
      <c r="C336" s="60"/>
      <c r="D336" s="61"/>
      <c r="E336" s="62"/>
      <c r="F336" s="63"/>
      <c r="G336" s="64"/>
      <c r="H336" s="63"/>
      <c r="I336" s="90"/>
      <c r="J336" s="166"/>
      <c r="K336" s="90"/>
      <c r="L336" s="241"/>
      <c r="M336" s="65"/>
      <c r="N336" s="90"/>
      <c r="O336" s="197"/>
      <c r="P336" s="63"/>
      <c r="Q336" s="187"/>
      <c r="R336" s="108">
        <f>IF(C336="","",VLOOKUP(C336,データ!$A$2:$D$240,2,FALSE))</f>
      </c>
      <c r="S336" s="109">
        <f>IF(C336="","",VLOOKUP(C336,データ!$A$2:$D$240,3,FALSE))</f>
      </c>
      <c r="T336" s="131">
        <f>IF(C336="","",VLOOKUP(C336,データ!$A$2:$D$240,4,FALSE))</f>
      </c>
      <c r="U336" s="66"/>
      <c r="V336" s="55"/>
      <c r="W336" s="203">
        <f t="shared" si="26"/>
      </c>
      <c r="X336" s="204">
        <f t="shared" si="27"/>
      </c>
      <c r="Y336" s="55">
        <f t="shared" si="24"/>
      </c>
      <c r="Z336" s="55">
        <f t="shared" si="25"/>
      </c>
      <c r="AE336" s="207"/>
      <c r="AF336" s="208"/>
    </row>
    <row r="337" spans="2:32" ht="15.75">
      <c r="B337" s="227">
        <v>329</v>
      </c>
      <c r="C337" s="60"/>
      <c r="D337" s="61"/>
      <c r="E337" s="62"/>
      <c r="F337" s="63"/>
      <c r="G337" s="64"/>
      <c r="H337" s="63"/>
      <c r="I337" s="90"/>
      <c r="J337" s="166"/>
      <c r="K337" s="90"/>
      <c r="L337" s="241"/>
      <c r="M337" s="65"/>
      <c r="N337" s="90"/>
      <c r="O337" s="197"/>
      <c r="P337" s="63"/>
      <c r="Q337" s="187"/>
      <c r="R337" s="108">
        <f>IF(C337="","",VLOOKUP(C337,データ!$A$2:$D$240,2,FALSE))</f>
      </c>
      <c r="S337" s="109">
        <f>IF(C337="","",VLOOKUP(C337,データ!$A$2:$D$240,3,FALSE))</f>
      </c>
      <c r="T337" s="131">
        <f>IF(C337="","",VLOOKUP(C337,データ!$A$2:$D$240,4,FALSE))</f>
      </c>
      <c r="U337" s="66"/>
      <c r="V337" s="55"/>
      <c r="W337" s="203">
        <f t="shared" si="26"/>
      </c>
      <c r="X337" s="204">
        <f t="shared" si="27"/>
      </c>
      <c r="Y337" s="55">
        <f>L337&amp;H337</f>
      </c>
      <c r="Z337" s="55">
        <f>J337&amp;H337</f>
      </c>
      <c r="AE337" s="207"/>
      <c r="AF337" s="208"/>
    </row>
    <row r="338" spans="2:32" ht="16.5" thickBot="1">
      <c r="B338" s="229">
        <v>330</v>
      </c>
      <c r="C338" s="67"/>
      <c r="D338" s="68"/>
      <c r="E338" s="69"/>
      <c r="F338" s="70"/>
      <c r="G338" s="71"/>
      <c r="H338" s="70"/>
      <c r="I338" s="93"/>
      <c r="J338" s="165"/>
      <c r="K338" s="93"/>
      <c r="L338" s="240"/>
      <c r="M338" s="72"/>
      <c r="N338" s="93"/>
      <c r="O338" s="196"/>
      <c r="P338" s="70"/>
      <c r="Q338" s="186"/>
      <c r="R338" s="117">
        <f>IF(C338="","",VLOOKUP(C338,データ!$A$2:$D$240,2,FALSE))</f>
      </c>
      <c r="S338" s="118">
        <f>IF(C338="","",VLOOKUP(C338,データ!$A$2:$D$240,3,FALSE))</f>
      </c>
      <c r="T338" s="129">
        <f>IF(C338="","",VLOOKUP(C338,データ!$A$2:$D$240,4,FALSE))</f>
      </c>
      <c r="U338" s="73"/>
      <c r="V338" s="55"/>
      <c r="W338" s="203">
        <f t="shared" si="26"/>
      </c>
      <c r="X338" s="204">
        <f t="shared" si="27"/>
      </c>
      <c r="Y338" s="55">
        <f>L338&amp;H338</f>
      </c>
      <c r="Z338" s="55">
        <f>J338&amp;H338</f>
      </c>
      <c r="AE338" s="207"/>
      <c r="AF338" s="208"/>
    </row>
    <row r="339" spans="2:32" ht="15.75">
      <c r="B339" s="227">
        <v>331</v>
      </c>
      <c r="C339" s="44"/>
      <c r="D339" s="37"/>
      <c r="E339" s="81"/>
      <c r="F339" s="15"/>
      <c r="G339" s="82"/>
      <c r="H339" s="15"/>
      <c r="I339" s="7"/>
      <c r="J339" s="161"/>
      <c r="K339" s="7"/>
      <c r="L339" s="238"/>
      <c r="M339" s="83"/>
      <c r="N339" s="7"/>
      <c r="O339" s="191"/>
      <c r="P339" s="15"/>
      <c r="Q339" s="180"/>
      <c r="R339" s="126">
        <f>IF(C339="","",VLOOKUP(C339,データ!$A$2:$D$240,2,FALSE))</f>
      </c>
      <c r="S339" s="127">
        <f>IF(C339="","",VLOOKUP(C339,データ!$A$2:$D$240,3,FALSE))</f>
      </c>
      <c r="T339" s="130">
        <f>IF(C339="","",VLOOKUP(C339,データ!$A$2:$D$240,4,FALSE))</f>
      </c>
      <c r="U339" s="84"/>
      <c r="V339" s="55"/>
      <c r="W339" s="203">
        <f t="shared" si="26"/>
      </c>
      <c r="X339" s="204">
        <f t="shared" si="27"/>
      </c>
      <c r="Y339" s="55">
        <f aca="true" t="shared" si="28" ref="Y339:Y346">L339&amp;H339</f>
      </c>
      <c r="Z339" s="55">
        <f aca="true" t="shared" si="29" ref="Z339:Z346">J339&amp;H339</f>
      </c>
      <c r="AE339" s="207"/>
      <c r="AF339" s="208"/>
    </row>
    <row r="340" spans="2:32" ht="15.75">
      <c r="B340" s="227">
        <v>332</v>
      </c>
      <c r="C340" s="60"/>
      <c r="D340" s="61"/>
      <c r="E340" s="62"/>
      <c r="F340" s="63"/>
      <c r="G340" s="64"/>
      <c r="H340" s="63"/>
      <c r="I340" s="90"/>
      <c r="J340" s="166"/>
      <c r="K340" s="90"/>
      <c r="L340" s="241"/>
      <c r="M340" s="65"/>
      <c r="N340" s="90"/>
      <c r="O340" s="197"/>
      <c r="P340" s="63"/>
      <c r="Q340" s="187"/>
      <c r="R340" s="108">
        <f>IF(C340="","",VLOOKUP(C340,データ!$A$2:$D$240,2,FALSE))</f>
      </c>
      <c r="S340" s="109">
        <f>IF(C340="","",VLOOKUP(C340,データ!$A$2:$D$240,3,FALSE))</f>
      </c>
      <c r="T340" s="131">
        <f>IF(C340="","",VLOOKUP(C340,データ!$A$2:$D$240,4,FALSE))</f>
      </c>
      <c r="U340" s="66"/>
      <c r="V340" s="55"/>
      <c r="W340" s="203">
        <f aca="true" t="shared" si="30" ref="W340:W349">IF(ISBLANK(U340),"",$W$7)</f>
      </c>
      <c r="X340" s="204">
        <f aca="true" t="shared" si="31" ref="X340:X349">W340&amp;H340</f>
      </c>
      <c r="Y340" s="55">
        <f t="shared" si="28"/>
      </c>
      <c r="Z340" s="55">
        <f t="shared" si="29"/>
      </c>
      <c r="AE340" s="207"/>
      <c r="AF340" s="208"/>
    </row>
    <row r="341" spans="2:32" ht="15.75">
      <c r="B341" s="227">
        <v>333</v>
      </c>
      <c r="C341" s="60"/>
      <c r="D341" s="61"/>
      <c r="E341" s="62"/>
      <c r="F341" s="63"/>
      <c r="G341" s="64"/>
      <c r="H341" s="63"/>
      <c r="I341" s="90"/>
      <c r="J341" s="166"/>
      <c r="K341" s="90"/>
      <c r="L341" s="241"/>
      <c r="M341" s="65"/>
      <c r="N341" s="90"/>
      <c r="O341" s="197"/>
      <c r="P341" s="63"/>
      <c r="Q341" s="187"/>
      <c r="R341" s="108">
        <f>IF(C341="","",VLOOKUP(C341,データ!$A$2:$D$240,2,FALSE))</f>
      </c>
      <c r="S341" s="109">
        <f>IF(C341="","",VLOOKUP(C341,データ!$A$2:$D$240,3,FALSE))</f>
      </c>
      <c r="T341" s="131">
        <f>IF(C341="","",VLOOKUP(C341,データ!$A$2:$D$240,4,FALSE))</f>
      </c>
      <c r="U341" s="66"/>
      <c r="V341" s="55"/>
      <c r="W341" s="203">
        <f t="shared" si="30"/>
      </c>
      <c r="X341" s="204">
        <f t="shared" si="31"/>
      </c>
      <c r="Y341" s="55">
        <f t="shared" si="28"/>
      </c>
      <c r="Z341" s="55">
        <f t="shared" si="29"/>
      </c>
      <c r="AE341" s="207"/>
      <c r="AF341" s="208"/>
    </row>
    <row r="342" spans="2:32" ht="15.75">
      <c r="B342" s="227">
        <v>334</v>
      </c>
      <c r="C342" s="60"/>
      <c r="D342" s="61"/>
      <c r="E342" s="62"/>
      <c r="F342" s="63"/>
      <c r="G342" s="64"/>
      <c r="H342" s="63"/>
      <c r="I342" s="90"/>
      <c r="J342" s="166"/>
      <c r="K342" s="90"/>
      <c r="L342" s="241"/>
      <c r="M342" s="65"/>
      <c r="N342" s="90"/>
      <c r="O342" s="197"/>
      <c r="P342" s="63"/>
      <c r="Q342" s="187"/>
      <c r="R342" s="108">
        <f>IF(C342="","",VLOOKUP(C342,データ!$A$2:$D$240,2,FALSE))</f>
      </c>
      <c r="S342" s="109">
        <f>IF(C342="","",VLOOKUP(C342,データ!$A$2:$D$240,3,FALSE))</f>
      </c>
      <c r="T342" s="131">
        <f>IF(C342="","",VLOOKUP(C342,データ!$A$2:$D$240,4,FALSE))</f>
      </c>
      <c r="U342" s="66"/>
      <c r="V342" s="55"/>
      <c r="W342" s="203">
        <f t="shared" si="30"/>
      </c>
      <c r="X342" s="204">
        <f t="shared" si="31"/>
      </c>
      <c r="Y342" s="55">
        <f t="shared" si="28"/>
      </c>
      <c r="Z342" s="55">
        <f t="shared" si="29"/>
      </c>
      <c r="AE342" s="207"/>
      <c r="AF342" s="208"/>
    </row>
    <row r="343" spans="2:32" ht="15.75">
      <c r="B343" s="230">
        <v>335</v>
      </c>
      <c r="C343" s="74"/>
      <c r="D343" s="75"/>
      <c r="E343" s="76"/>
      <c r="F343" s="77"/>
      <c r="G343" s="78"/>
      <c r="H343" s="77"/>
      <c r="I343" s="91"/>
      <c r="J343" s="167"/>
      <c r="K343" s="91"/>
      <c r="L343" s="242"/>
      <c r="M343" s="79"/>
      <c r="N343" s="91"/>
      <c r="O343" s="198"/>
      <c r="P343" s="77"/>
      <c r="Q343" s="188"/>
      <c r="R343" s="123">
        <f>IF(C343="","",VLOOKUP(C343,データ!$A$2:$D$240,2,FALSE))</f>
      </c>
      <c r="S343" s="124">
        <f>IF(C343="","",VLOOKUP(C343,データ!$A$2:$D$240,3,FALSE))</f>
      </c>
      <c r="T343" s="132">
        <f>IF(C343="","",VLOOKUP(C343,データ!$A$2:$D$240,4,FALSE))</f>
      </c>
      <c r="U343" s="80"/>
      <c r="V343" s="55"/>
      <c r="W343" s="203">
        <f t="shared" si="30"/>
      </c>
      <c r="X343" s="204">
        <f t="shared" si="31"/>
      </c>
      <c r="Y343" s="55">
        <f t="shared" si="28"/>
      </c>
      <c r="Z343" s="55">
        <f t="shared" si="29"/>
      </c>
      <c r="AE343" s="207"/>
      <c r="AF343" s="208"/>
    </row>
    <row r="344" spans="2:32" ht="15.75">
      <c r="B344" s="233">
        <v>336</v>
      </c>
      <c r="C344" s="94"/>
      <c r="D344" s="95"/>
      <c r="E344" s="96"/>
      <c r="F344" s="14"/>
      <c r="G344" s="97"/>
      <c r="H344" s="14"/>
      <c r="I344" s="99"/>
      <c r="J344" s="163"/>
      <c r="K344" s="99"/>
      <c r="L344" s="243"/>
      <c r="M344" s="98"/>
      <c r="N344" s="99"/>
      <c r="O344" s="195"/>
      <c r="P344" s="14"/>
      <c r="Q344" s="189"/>
      <c r="R344" s="114">
        <f>IF(C344="","",VLOOKUP(C344,データ!$A$2:$D$240,2,FALSE))</f>
      </c>
      <c r="S344" s="115">
        <f>IF(C344="","",VLOOKUP(C344,データ!$A$2:$D$240,3,FALSE))</f>
      </c>
      <c r="T344" s="133">
        <f>IF(C344="","",VLOOKUP(C344,データ!$A$2:$D$240,4,FALSE))</f>
      </c>
      <c r="U344" s="100"/>
      <c r="V344" s="55"/>
      <c r="W344" s="203">
        <f t="shared" si="30"/>
      </c>
      <c r="X344" s="204">
        <f t="shared" si="31"/>
      </c>
      <c r="Y344" s="55">
        <f t="shared" si="28"/>
      </c>
      <c r="Z344" s="55">
        <f t="shared" si="29"/>
      </c>
      <c r="AE344" s="207"/>
      <c r="AF344" s="208"/>
    </row>
    <row r="345" spans="2:32" ht="15.75">
      <c r="B345" s="227">
        <v>337</v>
      </c>
      <c r="C345" s="60"/>
      <c r="D345" s="61"/>
      <c r="E345" s="62"/>
      <c r="F345" s="63"/>
      <c r="G345" s="64"/>
      <c r="H345" s="63"/>
      <c r="I345" s="90"/>
      <c r="J345" s="166"/>
      <c r="K345" s="90"/>
      <c r="L345" s="241"/>
      <c r="M345" s="65"/>
      <c r="N345" s="90"/>
      <c r="O345" s="197"/>
      <c r="P345" s="63"/>
      <c r="Q345" s="187"/>
      <c r="R345" s="108">
        <f>IF(C345="","",VLOOKUP(C345,データ!$A$2:$D$240,2,FALSE))</f>
      </c>
      <c r="S345" s="109">
        <f>IF(C345="","",VLOOKUP(C345,データ!$A$2:$D$240,3,FALSE))</f>
      </c>
      <c r="T345" s="131">
        <f>IF(C345="","",VLOOKUP(C345,データ!$A$2:$D$240,4,FALSE))</f>
      </c>
      <c r="U345" s="66"/>
      <c r="V345" s="55"/>
      <c r="W345" s="203">
        <f t="shared" si="30"/>
      </c>
      <c r="X345" s="204">
        <f t="shared" si="31"/>
      </c>
      <c r="Y345" s="55">
        <f t="shared" si="28"/>
      </c>
      <c r="Z345" s="55">
        <f t="shared" si="29"/>
      </c>
      <c r="AE345" s="207"/>
      <c r="AF345" s="208"/>
    </row>
    <row r="346" spans="2:32" ht="15.75">
      <c r="B346" s="227">
        <v>338</v>
      </c>
      <c r="C346" s="60"/>
      <c r="D346" s="61"/>
      <c r="E346" s="62"/>
      <c r="F346" s="63"/>
      <c r="G346" s="64"/>
      <c r="H346" s="63"/>
      <c r="I346" s="90"/>
      <c r="J346" s="166"/>
      <c r="K346" s="90"/>
      <c r="L346" s="241"/>
      <c r="M346" s="65"/>
      <c r="N346" s="90"/>
      <c r="O346" s="197"/>
      <c r="P346" s="63"/>
      <c r="Q346" s="187"/>
      <c r="R346" s="108">
        <f>IF(C346="","",VLOOKUP(C346,データ!$A$2:$D$240,2,FALSE))</f>
      </c>
      <c r="S346" s="109">
        <f>IF(C346="","",VLOOKUP(C346,データ!$A$2:$D$240,3,FALSE))</f>
      </c>
      <c r="T346" s="131">
        <f>IF(C346="","",VLOOKUP(C346,データ!$A$2:$D$240,4,FALSE))</f>
      </c>
      <c r="U346" s="66"/>
      <c r="V346" s="55"/>
      <c r="W346" s="203">
        <f t="shared" si="30"/>
      </c>
      <c r="X346" s="204">
        <f t="shared" si="31"/>
      </c>
      <c r="Y346" s="55">
        <f t="shared" si="28"/>
      </c>
      <c r="Z346" s="55">
        <f t="shared" si="29"/>
      </c>
      <c r="AE346" s="207"/>
      <c r="AF346" s="208"/>
    </row>
    <row r="347" spans="2:32" ht="15.75">
      <c r="B347" s="227">
        <v>339</v>
      </c>
      <c r="C347" s="60"/>
      <c r="D347" s="61"/>
      <c r="E347" s="62"/>
      <c r="F347" s="63"/>
      <c r="G347" s="64"/>
      <c r="H347" s="63"/>
      <c r="I347" s="90"/>
      <c r="J347" s="166"/>
      <c r="K347" s="90"/>
      <c r="L347" s="241"/>
      <c r="M347" s="65"/>
      <c r="N347" s="90"/>
      <c r="O347" s="197"/>
      <c r="P347" s="63"/>
      <c r="Q347" s="187"/>
      <c r="R347" s="108">
        <f>IF(C347="","",VLOOKUP(C347,データ!$A$2:$D$240,2,FALSE))</f>
      </c>
      <c r="S347" s="109">
        <f>IF(C347="","",VLOOKUP(C347,データ!$A$2:$D$240,3,FALSE))</f>
      </c>
      <c r="T347" s="131">
        <f>IF(C347="","",VLOOKUP(C347,データ!$A$2:$D$240,4,FALSE))</f>
      </c>
      <c r="U347" s="66"/>
      <c r="V347" s="55"/>
      <c r="W347" s="203">
        <f t="shared" si="30"/>
      </c>
      <c r="X347" s="204">
        <f t="shared" si="31"/>
      </c>
      <c r="Y347" s="55">
        <f>L347&amp;H347</f>
      </c>
      <c r="Z347" s="55">
        <f>J347&amp;H347</f>
      </c>
      <c r="AE347" s="207"/>
      <c r="AF347" s="208"/>
    </row>
    <row r="348" spans="2:32" ht="16.5" thickBot="1">
      <c r="B348" s="230">
        <v>340</v>
      </c>
      <c r="C348" s="67"/>
      <c r="D348" s="68"/>
      <c r="E348" s="69"/>
      <c r="F348" s="70"/>
      <c r="G348" s="71"/>
      <c r="H348" s="70"/>
      <c r="I348" s="93"/>
      <c r="J348" s="165"/>
      <c r="K348" s="93"/>
      <c r="L348" s="240"/>
      <c r="M348" s="72"/>
      <c r="N348" s="93"/>
      <c r="O348" s="196"/>
      <c r="P348" s="70"/>
      <c r="Q348" s="186"/>
      <c r="R348" s="117">
        <f>IF(C348="","",VLOOKUP(C348,データ!$A$2:$D$240,2,FALSE))</f>
      </c>
      <c r="S348" s="118">
        <f>IF(C348="","",VLOOKUP(C348,データ!$A$2:$D$240,3,FALSE))</f>
      </c>
      <c r="T348" s="129">
        <f>IF(C348="","",VLOOKUP(C348,データ!$A$2:$D$240,4,FALSE))</f>
      </c>
      <c r="U348" s="73"/>
      <c r="V348" s="55"/>
      <c r="W348" s="203">
        <f t="shared" si="30"/>
      </c>
      <c r="X348" s="204">
        <f t="shared" si="31"/>
      </c>
      <c r="Y348" s="55">
        <f>L348&amp;H348</f>
      </c>
      <c r="Z348" s="55">
        <f>J348&amp;H348</f>
      </c>
      <c r="AE348" s="207"/>
      <c r="AF348" s="208"/>
    </row>
    <row r="349" spans="2:32" ht="15.75">
      <c r="B349" s="234">
        <v>341</v>
      </c>
      <c r="C349" s="44"/>
      <c r="D349" s="37"/>
      <c r="E349" s="81"/>
      <c r="F349" s="15"/>
      <c r="G349" s="82"/>
      <c r="H349" s="15"/>
      <c r="I349" s="7"/>
      <c r="J349" s="161"/>
      <c r="K349" s="7"/>
      <c r="L349" s="238"/>
      <c r="M349" s="83"/>
      <c r="N349" s="7"/>
      <c r="O349" s="191"/>
      <c r="P349" s="15"/>
      <c r="Q349" s="180"/>
      <c r="R349" s="126">
        <f>IF(C349="","",VLOOKUP(C349,データ!$A$2:$D$240,2,FALSE))</f>
      </c>
      <c r="S349" s="127">
        <f>IF(C349="","",VLOOKUP(C349,データ!$A$2:$D$240,3,FALSE))</f>
      </c>
      <c r="T349" s="130">
        <f>IF(C349="","",VLOOKUP(C349,データ!$A$2:$D$240,4,FALSE))</f>
      </c>
      <c r="U349" s="84"/>
      <c r="V349" s="55"/>
      <c r="W349" s="203">
        <f t="shared" si="30"/>
      </c>
      <c r="X349" s="204">
        <f t="shared" si="31"/>
      </c>
      <c r="Y349" s="55">
        <f aca="true" t="shared" si="32" ref="Y349:Y356">L349&amp;H349</f>
      </c>
      <c r="Z349" s="55">
        <f aca="true" t="shared" si="33" ref="Z349:Z356">J349&amp;H349</f>
      </c>
      <c r="AE349" s="207"/>
      <c r="AF349" s="208"/>
    </row>
    <row r="350" spans="2:32" ht="15.75">
      <c r="B350" s="227">
        <v>342</v>
      </c>
      <c r="C350" s="60"/>
      <c r="D350" s="61"/>
      <c r="E350" s="62"/>
      <c r="F350" s="63"/>
      <c r="G350" s="64"/>
      <c r="H350" s="63"/>
      <c r="I350" s="90"/>
      <c r="J350" s="166"/>
      <c r="K350" s="90"/>
      <c r="L350" s="241"/>
      <c r="M350" s="65"/>
      <c r="N350" s="90"/>
      <c r="O350" s="197"/>
      <c r="P350" s="63"/>
      <c r="Q350" s="187"/>
      <c r="R350" s="108">
        <f>IF(C350="","",VLOOKUP(C350,データ!$A$2:$D$240,2,FALSE))</f>
      </c>
      <c r="S350" s="109">
        <f>IF(C350="","",VLOOKUP(C350,データ!$A$2:$D$240,3,FALSE))</f>
      </c>
      <c r="T350" s="131">
        <f>IF(C350="","",VLOOKUP(C350,データ!$A$2:$D$240,4,FALSE))</f>
      </c>
      <c r="U350" s="66"/>
      <c r="V350" s="55"/>
      <c r="W350" s="203">
        <f aca="true" t="shared" si="34" ref="W350:W369">IF(ISBLANK(U350),"",$W$7)</f>
      </c>
      <c r="X350" s="204">
        <f aca="true" t="shared" si="35" ref="X350:X369">W350&amp;H350</f>
      </c>
      <c r="Y350" s="55">
        <f t="shared" si="32"/>
      </c>
      <c r="Z350" s="55">
        <f t="shared" si="33"/>
      </c>
      <c r="AE350" s="207"/>
      <c r="AF350" s="208"/>
    </row>
    <row r="351" spans="2:32" ht="15.75">
      <c r="B351" s="227">
        <v>343</v>
      </c>
      <c r="C351" s="60"/>
      <c r="D351" s="61"/>
      <c r="E351" s="62"/>
      <c r="F351" s="63"/>
      <c r="G351" s="64"/>
      <c r="H351" s="63"/>
      <c r="I351" s="90"/>
      <c r="J351" s="166"/>
      <c r="K351" s="90"/>
      <c r="L351" s="241"/>
      <c r="M351" s="65"/>
      <c r="N351" s="90"/>
      <c r="O351" s="197"/>
      <c r="P351" s="63"/>
      <c r="Q351" s="187"/>
      <c r="R351" s="108">
        <f>IF(C351="","",VLOOKUP(C351,データ!$A$2:$D$240,2,FALSE))</f>
      </c>
      <c r="S351" s="109">
        <f>IF(C351="","",VLOOKUP(C351,データ!$A$2:$D$240,3,FALSE))</f>
      </c>
      <c r="T351" s="131">
        <f>IF(C351="","",VLOOKUP(C351,データ!$A$2:$D$240,4,FALSE))</f>
      </c>
      <c r="U351" s="66"/>
      <c r="V351" s="55"/>
      <c r="W351" s="203">
        <f t="shared" si="34"/>
      </c>
      <c r="X351" s="204">
        <f t="shared" si="35"/>
      </c>
      <c r="Y351" s="55">
        <f t="shared" si="32"/>
      </c>
      <c r="Z351" s="55">
        <f t="shared" si="33"/>
      </c>
      <c r="AE351" s="207"/>
      <c r="AF351" s="208"/>
    </row>
    <row r="352" spans="2:32" ht="15.75">
      <c r="B352" s="227">
        <v>344</v>
      </c>
      <c r="C352" s="60"/>
      <c r="D352" s="61"/>
      <c r="E352" s="62"/>
      <c r="F352" s="63"/>
      <c r="G352" s="64"/>
      <c r="H352" s="63"/>
      <c r="I352" s="90"/>
      <c r="J352" s="166"/>
      <c r="K352" s="90"/>
      <c r="L352" s="241"/>
      <c r="M352" s="65"/>
      <c r="N352" s="90"/>
      <c r="O352" s="197"/>
      <c r="P352" s="63"/>
      <c r="Q352" s="187"/>
      <c r="R352" s="108">
        <f>IF(C352="","",VLOOKUP(C352,データ!$A$2:$D$240,2,FALSE))</f>
      </c>
      <c r="S352" s="109">
        <f>IF(C352="","",VLOOKUP(C352,データ!$A$2:$D$240,3,FALSE))</f>
      </c>
      <c r="T352" s="131">
        <f>IF(C352="","",VLOOKUP(C352,データ!$A$2:$D$240,4,FALSE))</f>
      </c>
      <c r="U352" s="66"/>
      <c r="V352" s="55"/>
      <c r="W352" s="203">
        <f t="shared" si="34"/>
      </c>
      <c r="X352" s="204">
        <f t="shared" si="35"/>
      </c>
      <c r="Y352" s="55">
        <f t="shared" si="32"/>
      </c>
      <c r="Z352" s="55">
        <f t="shared" si="33"/>
      </c>
      <c r="AE352" s="207"/>
      <c r="AF352" s="208"/>
    </row>
    <row r="353" spans="2:32" ht="15.75">
      <c r="B353" s="230">
        <v>345</v>
      </c>
      <c r="C353" s="74"/>
      <c r="D353" s="75"/>
      <c r="E353" s="76"/>
      <c r="F353" s="77"/>
      <c r="G353" s="78"/>
      <c r="H353" s="77"/>
      <c r="I353" s="91"/>
      <c r="J353" s="167"/>
      <c r="K353" s="91"/>
      <c r="L353" s="242"/>
      <c r="M353" s="79"/>
      <c r="N353" s="91"/>
      <c r="O353" s="198"/>
      <c r="P353" s="77"/>
      <c r="Q353" s="188"/>
      <c r="R353" s="123">
        <f>IF(C353="","",VLOOKUP(C353,データ!$A$2:$D$240,2,FALSE))</f>
      </c>
      <c r="S353" s="124">
        <f>IF(C353="","",VLOOKUP(C353,データ!$A$2:$D$240,3,FALSE))</f>
      </c>
      <c r="T353" s="132">
        <f>IF(C353="","",VLOOKUP(C353,データ!$A$2:$D$240,4,FALSE))</f>
      </c>
      <c r="U353" s="80"/>
      <c r="V353" s="55"/>
      <c r="W353" s="203">
        <f t="shared" si="34"/>
      </c>
      <c r="X353" s="204">
        <f t="shared" si="35"/>
      </c>
      <c r="Y353" s="55">
        <f t="shared" si="32"/>
      </c>
      <c r="Z353" s="55">
        <f t="shared" si="33"/>
      </c>
      <c r="AE353" s="207"/>
      <c r="AF353" s="208"/>
    </row>
    <row r="354" spans="2:32" ht="15.75">
      <c r="B354" s="233">
        <v>346</v>
      </c>
      <c r="C354" s="94"/>
      <c r="D354" s="95"/>
      <c r="E354" s="96"/>
      <c r="F354" s="14"/>
      <c r="G354" s="97"/>
      <c r="H354" s="14"/>
      <c r="I354" s="99"/>
      <c r="J354" s="163"/>
      <c r="K354" s="99"/>
      <c r="L354" s="243"/>
      <c r="M354" s="98"/>
      <c r="N354" s="99"/>
      <c r="O354" s="195"/>
      <c r="P354" s="14"/>
      <c r="Q354" s="189"/>
      <c r="R354" s="114">
        <f>IF(C354="","",VLOOKUP(C354,データ!$A$2:$D$240,2,FALSE))</f>
      </c>
      <c r="S354" s="115">
        <f>IF(C354="","",VLOOKUP(C354,データ!$A$2:$D$240,3,FALSE))</f>
      </c>
      <c r="T354" s="133">
        <f>IF(C354="","",VLOOKUP(C354,データ!$A$2:$D$240,4,FALSE))</f>
      </c>
      <c r="U354" s="100"/>
      <c r="V354" s="55"/>
      <c r="W354" s="203">
        <f t="shared" si="34"/>
      </c>
      <c r="X354" s="204">
        <f t="shared" si="35"/>
      </c>
      <c r="Y354" s="55">
        <f t="shared" si="32"/>
      </c>
      <c r="Z354" s="55">
        <f t="shared" si="33"/>
      </c>
      <c r="AE354" s="207"/>
      <c r="AF354" s="208"/>
    </row>
    <row r="355" spans="2:32" ht="15.75">
      <c r="B355" s="227">
        <v>347</v>
      </c>
      <c r="C355" s="60"/>
      <c r="D355" s="61"/>
      <c r="E355" s="62"/>
      <c r="F355" s="63"/>
      <c r="G355" s="64"/>
      <c r="H355" s="63"/>
      <c r="I355" s="90"/>
      <c r="J355" s="166"/>
      <c r="K355" s="90"/>
      <c r="L355" s="241"/>
      <c r="M355" s="65"/>
      <c r="N355" s="90"/>
      <c r="O355" s="197"/>
      <c r="P355" s="63"/>
      <c r="Q355" s="187"/>
      <c r="R355" s="108">
        <f>IF(C355="","",VLOOKUP(C355,データ!$A$2:$D$240,2,FALSE))</f>
      </c>
      <c r="S355" s="109">
        <f>IF(C355="","",VLOOKUP(C355,データ!$A$2:$D$240,3,FALSE))</f>
      </c>
      <c r="T355" s="131">
        <f>IF(C355="","",VLOOKUP(C355,データ!$A$2:$D$240,4,FALSE))</f>
      </c>
      <c r="U355" s="66"/>
      <c r="V355" s="55"/>
      <c r="W355" s="203">
        <f t="shared" si="34"/>
      </c>
      <c r="X355" s="204">
        <f t="shared" si="35"/>
      </c>
      <c r="Y355" s="55">
        <f t="shared" si="32"/>
      </c>
      <c r="Z355" s="55">
        <f t="shared" si="33"/>
      </c>
      <c r="AE355" s="207"/>
      <c r="AF355" s="208"/>
    </row>
    <row r="356" spans="2:32" ht="15.75">
      <c r="B356" s="227">
        <v>348</v>
      </c>
      <c r="C356" s="60"/>
      <c r="D356" s="61"/>
      <c r="E356" s="62"/>
      <c r="F356" s="63"/>
      <c r="G356" s="64"/>
      <c r="H356" s="63"/>
      <c r="I356" s="90"/>
      <c r="J356" s="166"/>
      <c r="K356" s="90"/>
      <c r="L356" s="241"/>
      <c r="M356" s="65"/>
      <c r="N356" s="90"/>
      <c r="O356" s="197"/>
      <c r="P356" s="63"/>
      <c r="Q356" s="187"/>
      <c r="R356" s="108">
        <f>IF(C356="","",VLOOKUP(C356,データ!$A$2:$D$240,2,FALSE))</f>
      </c>
      <c r="S356" s="109">
        <f>IF(C356="","",VLOOKUP(C356,データ!$A$2:$D$240,3,FALSE))</f>
      </c>
      <c r="T356" s="131">
        <f>IF(C356="","",VLOOKUP(C356,データ!$A$2:$D$240,4,FALSE))</f>
      </c>
      <c r="U356" s="66"/>
      <c r="V356" s="55"/>
      <c r="W356" s="203">
        <f t="shared" si="34"/>
      </c>
      <c r="X356" s="204">
        <f t="shared" si="35"/>
      </c>
      <c r="Y356" s="55">
        <f t="shared" si="32"/>
      </c>
      <c r="Z356" s="55">
        <f t="shared" si="33"/>
      </c>
      <c r="AE356" s="207"/>
      <c r="AF356" s="208"/>
    </row>
    <row r="357" spans="2:32" ht="15.75">
      <c r="B357" s="227">
        <v>349</v>
      </c>
      <c r="C357" s="60"/>
      <c r="D357" s="61"/>
      <c r="E357" s="62"/>
      <c r="F357" s="63"/>
      <c r="G357" s="64"/>
      <c r="H357" s="63"/>
      <c r="I357" s="90"/>
      <c r="J357" s="166"/>
      <c r="K357" s="90"/>
      <c r="L357" s="241"/>
      <c r="M357" s="65"/>
      <c r="N357" s="90"/>
      <c r="O357" s="197"/>
      <c r="P357" s="63"/>
      <c r="Q357" s="187"/>
      <c r="R357" s="108">
        <f>IF(C357="","",VLOOKUP(C357,データ!$A$2:$D$240,2,FALSE))</f>
      </c>
      <c r="S357" s="109">
        <f>IF(C357="","",VLOOKUP(C357,データ!$A$2:$D$240,3,FALSE))</f>
      </c>
      <c r="T357" s="131">
        <f>IF(C357="","",VLOOKUP(C357,データ!$A$2:$D$240,4,FALSE))</f>
      </c>
      <c r="U357" s="66"/>
      <c r="V357" s="55"/>
      <c r="W357" s="203">
        <f t="shared" si="34"/>
      </c>
      <c r="X357" s="204">
        <f t="shared" si="35"/>
      </c>
      <c r="Y357" s="55">
        <f>L357&amp;H357</f>
      </c>
      <c r="Z357" s="55">
        <f>J357&amp;H357</f>
      </c>
      <c r="AE357" s="207"/>
      <c r="AF357" s="208"/>
    </row>
    <row r="358" spans="2:32" ht="16.5" thickBot="1">
      <c r="B358" s="230">
        <v>350</v>
      </c>
      <c r="C358" s="67"/>
      <c r="D358" s="68"/>
      <c r="E358" s="69"/>
      <c r="F358" s="70"/>
      <c r="G358" s="71"/>
      <c r="H358" s="70"/>
      <c r="I358" s="93"/>
      <c r="J358" s="165"/>
      <c r="K358" s="93"/>
      <c r="L358" s="240"/>
      <c r="M358" s="72"/>
      <c r="N358" s="93"/>
      <c r="O358" s="196"/>
      <c r="P358" s="70"/>
      <c r="Q358" s="186"/>
      <c r="R358" s="117">
        <f>IF(C358="","",VLOOKUP(C358,データ!$A$2:$D$240,2,FALSE))</f>
      </c>
      <c r="S358" s="118">
        <f>IF(C358="","",VLOOKUP(C358,データ!$A$2:$D$240,3,FALSE))</f>
      </c>
      <c r="T358" s="129">
        <f>IF(C358="","",VLOOKUP(C358,データ!$A$2:$D$240,4,FALSE))</f>
      </c>
      <c r="U358" s="73"/>
      <c r="V358" s="55"/>
      <c r="W358" s="203">
        <f t="shared" si="34"/>
      </c>
      <c r="X358" s="204">
        <f t="shared" si="35"/>
      </c>
      <c r="Y358" s="55">
        <f>L358&amp;H358</f>
      </c>
      <c r="Z358" s="55">
        <f>J358&amp;H358</f>
      </c>
      <c r="AE358" s="207"/>
      <c r="AF358" s="208"/>
    </row>
    <row r="359" spans="2:32" ht="15.75">
      <c r="B359" s="234">
        <v>351</v>
      </c>
      <c r="C359" s="44"/>
      <c r="D359" s="37"/>
      <c r="E359" s="81"/>
      <c r="F359" s="15"/>
      <c r="G359" s="82"/>
      <c r="H359" s="15"/>
      <c r="I359" s="7"/>
      <c r="J359" s="161"/>
      <c r="K359" s="7"/>
      <c r="L359" s="238"/>
      <c r="M359" s="83"/>
      <c r="N359" s="7"/>
      <c r="O359" s="191"/>
      <c r="P359" s="15"/>
      <c r="Q359" s="180"/>
      <c r="R359" s="126">
        <f>IF(C359="","",VLOOKUP(C359,データ!$A$2:$D$240,2,FALSE))</f>
      </c>
      <c r="S359" s="127">
        <f>IF(C359="","",VLOOKUP(C359,データ!$A$2:$D$240,3,FALSE))</f>
      </c>
      <c r="T359" s="130">
        <f>IF(C359="","",VLOOKUP(C359,データ!$A$2:$D$240,4,FALSE))</f>
      </c>
      <c r="U359" s="84"/>
      <c r="V359" s="55"/>
      <c r="W359" s="203">
        <f t="shared" si="34"/>
      </c>
      <c r="X359" s="204">
        <f t="shared" si="35"/>
      </c>
      <c r="Y359" s="55">
        <f aca="true" t="shared" si="36" ref="Y359:Y366">L359&amp;H359</f>
      </c>
      <c r="Z359" s="55">
        <f aca="true" t="shared" si="37" ref="Z359:Z366">J359&amp;H359</f>
      </c>
      <c r="AE359" s="207"/>
      <c r="AF359" s="208"/>
    </row>
    <row r="360" spans="2:32" ht="15.75">
      <c r="B360" s="227">
        <v>352</v>
      </c>
      <c r="C360" s="60"/>
      <c r="D360" s="61"/>
      <c r="E360" s="62"/>
      <c r="F360" s="63"/>
      <c r="G360" s="64"/>
      <c r="H360" s="63"/>
      <c r="I360" s="90"/>
      <c r="J360" s="166"/>
      <c r="K360" s="90"/>
      <c r="L360" s="241"/>
      <c r="M360" s="65"/>
      <c r="N360" s="90"/>
      <c r="O360" s="197"/>
      <c r="P360" s="63"/>
      <c r="Q360" s="187"/>
      <c r="R360" s="108">
        <f>IF(C360="","",VLOOKUP(C360,データ!$A$2:$D$240,2,FALSE))</f>
      </c>
      <c r="S360" s="109">
        <f>IF(C360="","",VLOOKUP(C360,データ!$A$2:$D$240,3,FALSE))</f>
      </c>
      <c r="T360" s="131">
        <f>IF(C360="","",VLOOKUP(C360,データ!$A$2:$D$240,4,FALSE))</f>
      </c>
      <c r="U360" s="66"/>
      <c r="V360" s="55"/>
      <c r="W360" s="203">
        <f t="shared" si="34"/>
      </c>
      <c r="X360" s="204">
        <f t="shared" si="35"/>
      </c>
      <c r="Y360" s="55">
        <f t="shared" si="36"/>
      </c>
      <c r="Z360" s="55">
        <f t="shared" si="37"/>
      </c>
      <c r="AE360" s="207"/>
      <c r="AF360" s="208"/>
    </row>
    <row r="361" spans="2:32" ht="15.75">
      <c r="B361" s="227">
        <v>353</v>
      </c>
      <c r="C361" s="60"/>
      <c r="D361" s="61"/>
      <c r="E361" s="62"/>
      <c r="F361" s="63"/>
      <c r="G361" s="64"/>
      <c r="H361" s="63"/>
      <c r="I361" s="90"/>
      <c r="J361" s="166"/>
      <c r="K361" s="90"/>
      <c r="L361" s="241"/>
      <c r="M361" s="65"/>
      <c r="N361" s="90"/>
      <c r="O361" s="197"/>
      <c r="P361" s="63"/>
      <c r="Q361" s="187"/>
      <c r="R361" s="108">
        <f>IF(C361="","",VLOOKUP(C361,データ!$A$2:$D$240,2,FALSE))</f>
      </c>
      <c r="S361" s="109">
        <f>IF(C361="","",VLOOKUP(C361,データ!$A$2:$D$240,3,FALSE))</f>
      </c>
      <c r="T361" s="131">
        <f>IF(C361="","",VLOOKUP(C361,データ!$A$2:$D$240,4,FALSE))</f>
      </c>
      <c r="U361" s="66"/>
      <c r="V361" s="55"/>
      <c r="W361" s="203">
        <f t="shared" si="34"/>
      </c>
      <c r="X361" s="204">
        <f t="shared" si="35"/>
      </c>
      <c r="Y361" s="55">
        <f t="shared" si="36"/>
      </c>
      <c r="Z361" s="55">
        <f t="shared" si="37"/>
      </c>
      <c r="AE361" s="207"/>
      <c r="AF361" s="208"/>
    </row>
    <row r="362" spans="2:32" ht="15.75">
      <c r="B362" s="227">
        <v>354</v>
      </c>
      <c r="C362" s="60"/>
      <c r="D362" s="61"/>
      <c r="E362" s="62"/>
      <c r="F362" s="63"/>
      <c r="G362" s="64"/>
      <c r="H362" s="63"/>
      <c r="I362" s="90"/>
      <c r="J362" s="166"/>
      <c r="K362" s="90"/>
      <c r="L362" s="241"/>
      <c r="M362" s="65"/>
      <c r="N362" s="90"/>
      <c r="O362" s="197"/>
      <c r="P362" s="63"/>
      <c r="Q362" s="187"/>
      <c r="R362" s="108">
        <f>IF(C362="","",VLOOKUP(C362,データ!$A$2:$D$240,2,FALSE))</f>
      </c>
      <c r="S362" s="109">
        <f>IF(C362="","",VLOOKUP(C362,データ!$A$2:$D$240,3,FALSE))</f>
      </c>
      <c r="T362" s="131">
        <f>IF(C362="","",VLOOKUP(C362,データ!$A$2:$D$240,4,FALSE))</f>
      </c>
      <c r="U362" s="66"/>
      <c r="V362" s="55"/>
      <c r="W362" s="203">
        <f t="shared" si="34"/>
      </c>
      <c r="X362" s="204">
        <f t="shared" si="35"/>
      </c>
      <c r="Y362" s="55">
        <f t="shared" si="36"/>
      </c>
      <c r="Z362" s="55">
        <f t="shared" si="37"/>
      </c>
      <c r="AE362" s="207"/>
      <c r="AF362" s="208"/>
    </row>
    <row r="363" spans="2:32" ht="15.75">
      <c r="B363" s="235">
        <v>355</v>
      </c>
      <c r="C363" s="74"/>
      <c r="D363" s="75"/>
      <c r="E363" s="76"/>
      <c r="F363" s="77"/>
      <c r="G363" s="78"/>
      <c r="H363" s="77"/>
      <c r="I363" s="91"/>
      <c r="J363" s="167"/>
      <c r="K363" s="91"/>
      <c r="L363" s="242"/>
      <c r="M363" s="79"/>
      <c r="N363" s="91"/>
      <c r="O363" s="198"/>
      <c r="P363" s="77"/>
      <c r="Q363" s="188"/>
      <c r="R363" s="123">
        <f>IF(C363="","",VLOOKUP(C363,データ!$A$2:$D$240,2,FALSE))</f>
      </c>
      <c r="S363" s="124">
        <f>IF(C363="","",VLOOKUP(C363,データ!$A$2:$D$240,3,FALSE))</f>
      </c>
      <c r="T363" s="132">
        <f>IF(C363="","",VLOOKUP(C363,データ!$A$2:$D$240,4,FALSE))</f>
      </c>
      <c r="U363" s="80"/>
      <c r="V363" s="55"/>
      <c r="W363" s="203">
        <f t="shared" si="34"/>
      </c>
      <c r="X363" s="204">
        <f t="shared" si="35"/>
      </c>
      <c r="Y363" s="55">
        <f t="shared" si="36"/>
      </c>
      <c r="Z363" s="55">
        <f t="shared" si="37"/>
      </c>
      <c r="AE363" s="207"/>
      <c r="AF363" s="208"/>
    </row>
    <row r="364" spans="2:32" ht="15.75">
      <c r="B364" s="227">
        <v>356</v>
      </c>
      <c r="C364" s="94"/>
      <c r="D364" s="95"/>
      <c r="E364" s="96"/>
      <c r="F364" s="14"/>
      <c r="G364" s="97"/>
      <c r="H364" s="14"/>
      <c r="I364" s="99"/>
      <c r="J364" s="163"/>
      <c r="K364" s="99"/>
      <c r="L364" s="243"/>
      <c r="M364" s="98"/>
      <c r="N364" s="99"/>
      <c r="O364" s="195"/>
      <c r="P364" s="14"/>
      <c r="Q364" s="189"/>
      <c r="R364" s="114">
        <f>IF(C364="","",VLOOKUP(C364,データ!$A$2:$D$240,2,FALSE))</f>
      </c>
      <c r="S364" s="115">
        <f>IF(C364="","",VLOOKUP(C364,データ!$A$2:$D$240,3,FALSE))</f>
      </c>
      <c r="T364" s="133">
        <f>IF(C364="","",VLOOKUP(C364,データ!$A$2:$D$240,4,FALSE))</f>
      </c>
      <c r="U364" s="100"/>
      <c r="V364" s="55"/>
      <c r="W364" s="203">
        <f t="shared" si="34"/>
      </c>
      <c r="X364" s="204">
        <f t="shared" si="35"/>
      </c>
      <c r="Y364" s="55">
        <f t="shared" si="36"/>
      </c>
      <c r="Z364" s="55">
        <f t="shared" si="37"/>
      </c>
      <c r="AE364" s="207"/>
      <c r="AF364" s="208"/>
    </row>
    <row r="365" spans="2:32" ht="15.75">
      <c r="B365" s="227">
        <v>357</v>
      </c>
      <c r="C365" s="60"/>
      <c r="D365" s="61"/>
      <c r="E365" s="62"/>
      <c r="F365" s="63"/>
      <c r="G365" s="64"/>
      <c r="H365" s="63"/>
      <c r="I365" s="90"/>
      <c r="J365" s="166"/>
      <c r="K365" s="90"/>
      <c r="L365" s="241"/>
      <c r="M365" s="65"/>
      <c r="N365" s="90"/>
      <c r="O365" s="197"/>
      <c r="P365" s="63"/>
      <c r="Q365" s="187"/>
      <c r="R365" s="108">
        <f>IF(C365="","",VLOOKUP(C365,データ!$A$2:$D$240,2,FALSE))</f>
      </c>
      <c r="S365" s="109">
        <f>IF(C365="","",VLOOKUP(C365,データ!$A$2:$D$240,3,FALSE))</f>
      </c>
      <c r="T365" s="131">
        <f>IF(C365="","",VLOOKUP(C365,データ!$A$2:$D$240,4,FALSE))</f>
      </c>
      <c r="U365" s="66"/>
      <c r="V365" s="55"/>
      <c r="W365" s="203">
        <f t="shared" si="34"/>
      </c>
      <c r="X365" s="204">
        <f t="shared" si="35"/>
      </c>
      <c r="Y365" s="55">
        <f t="shared" si="36"/>
      </c>
      <c r="Z365" s="55">
        <f t="shared" si="37"/>
      </c>
      <c r="AE365" s="207"/>
      <c r="AF365" s="208"/>
    </row>
    <row r="366" spans="2:32" ht="15.75">
      <c r="B366" s="227">
        <v>358</v>
      </c>
      <c r="C366" s="60"/>
      <c r="D366" s="61"/>
      <c r="E366" s="62"/>
      <c r="F366" s="63"/>
      <c r="G366" s="64"/>
      <c r="H366" s="63"/>
      <c r="I366" s="90"/>
      <c r="J366" s="166"/>
      <c r="K366" s="90"/>
      <c r="L366" s="241"/>
      <c r="M366" s="65"/>
      <c r="N366" s="90"/>
      <c r="O366" s="197"/>
      <c r="P366" s="63"/>
      <c r="Q366" s="187"/>
      <c r="R366" s="108">
        <f>IF(C366="","",VLOOKUP(C366,データ!$A$2:$D$240,2,FALSE))</f>
      </c>
      <c r="S366" s="109">
        <f>IF(C366="","",VLOOKUP(C366,データ!$A$2:$D$240,3,FALSE))</f>
      </c>
      <c r="T366" s="131">
        <f>IF(C366="","",VLOOKUP(C366,データ!$A$2:$D$240,4,FALSE))</f>
      </c>
      <c r="U366" s="66"/>
      <c r="V366" s="55"/>
      <c r="W366" s="203">
        <f t="shared" si="34"/>
      </c>
      <c r="X366" s="204">
        <f t="shared" si="35"/>
      </c>
      <c r="Y366" s="55">
        <f t="shared" si="36"/>
      </c>
      <c r="Z366" s="55">
        <f t="shared" si="37"/>
      </c>
      <c r="AE366" s="207"/>
      <c r="AF366" s="208"/>
    </row>
    <row r="367" spans="2:32" ht="15.75">
      <c r="B367" s="227">
        <v>359</v>
      </c>
      <c r="C367" s="60"/>
      <c r="D367" s="61"/>
      <c r="E367" s="62"/>
      <c r="F367" s="63"/>
      <c r="G367" s="64"/>
      <c r="H367" s="63"/>
      <c r="I367" s="90"/>
      <c r="J367" s="166"/>
      <c r="K367" s="90"/>
      <c r="L367" s="241"/>
      <c r="M367" s="65"/>
      <c r="N367" s="90"/>
      <c r="O367" s="197"/>
      <c r="P367" s="63"/>
      <c r="Q367" s="187"/>
      <c r="R367" s="108">
        <f>IF(C367="","",VLOOKUP(C367,データ!$A$2:$D$240,2,FALSE))</f>
      </c>
      <c r="S367" s="109">
        <f>IF(C367="","",VLOOKUP(C367,データ!$A$2:$D$240,3,FALSE))</f>
      </c>
      <c r="T367" s="131">
        <f>IF(C367="","",VLOOKUP(C367,データ!$A$2:$D$240,4,FALSE))</f>
      </c>
      <c r="U367" s="66"/>
      <c r="V367" s="55"/>
      <c r="W367" s="203">
        <f t="shared" si="34"/>
      </c>
      <c r="X367" s="204">
        <f t="shared" si="35"/>
      </c>
      <c r="Y367" s="55">
        <f>L367&amp;H367</f>
      </c>
      <c r="Z367" s="55">
        <f>J367&amp;H367</f>
      </c>
      <c r="AE367" s="207"/>
      <c r="AF367" s="208"/>
    </row>
    <row r="368" spans="2:32" ht="16.5" thickBot="1">
      <c r="B368" s="230">
        <v>360</v>
      </c>
      <c r="C368" s="67"/>
      <c r="D368" s="68"/>
      <c r="E368" s="69"/>
      <c r="F368" s="70"/>
      <c r="G368" s="71"/>
      <c r="H368" s="70"/>
      <c r="I368" s="93"/>
      <c r="J368" s="165"/>
      <c r="K368" s="93"/>
      <c r="L368" s="240"/>
      <c r="M368" s="72"/>
      <c r="N368" s="93"/>
      <c r="O368" s="196"/>
      <c r="P368" s="70"/>
      <c r="Q368" s="186"/>
      <c r="R368" s="117">
        <f>IF(C368="","",VLOOKUP(C368,データ!$A$2:$D$240,2,FALSE))</f>
      </c>
      <c r="S368" s="118">
        <f>IF(C368="","",VLOOKUP(C368,データ!$A$2:$D$240,3,FALSE))</f>
      </c>
      <c r="T368" s="129">
        <f>IF(C368="","",VLOOKUP(C368,データ!$A$2:$D$240,4,FALSE))</f>
      </c>
      <c r="U368" s="73"/>
      <c r="V368" s="55"/>
      <c r="W368" s="203">
        <f t="shared" si="34"/>
      </c>
      <c r="X368" s="204">
        <f t="shared" si="35"/>
      </c>
      <c r="Y368" s="55">
        <f>L368&amp;H368</f>
      </c>
      <c r="Z368" s="55">
        <f>J368&amp;H368</f>
      </c>
      <c r="AE368" s="207"/>
      <c r="AF368" s="208"/>
    </row>
    <row r="369" spans="2:32" ht="15.75">
      <c r="B369" s="234">
        <v>361</v>
      </c>
      <c r="C369" s="44"/>
      <c r="D369" s="37"/>
      <c r="E369" s="81"/>
      <c r="F369" s="15"/>
      <c r="G369" s="82"/>
      <c r="H369" s="15"/>
      <c r="I369" s="7"/>
      <c r="J369" s="161"/>
      <c r="K369" s="7"/>
      <c r="L369" s="238"/>
      <c r="M369" s="83"/>
      <c r="N369" s="7"/>
      <c r="O369" s="191"/>
      <c r="P369" s="15"/>
      <c r="Q369" s="180"/>
      <c r="R369" s="126">
        <f>IF(C369="","",VLOOKUP(C369,データ!$A$2:$D$240,2,FALSE))</f>
      </c>
      <c r="S369" s="127">
        <f>IF(C369="","",VLOOKUP(C369,データ!$A$2:$D$240,3,FALSE))</f>
      </c>
      <c r="T369" s="130">
        <f>IF(C369="","",VLOOKUP(C369,データ!$A$2:$D$240,4,FALSE))</f>
      </c>
      <c r="U369" s="84"/>
      <c r="V369" s="55"/>
      <c r="W369" s="203">
        <f t="shared" si="34"/>
      </c>
      <c r="X369" s="204">
        <f t="shared" si="35"/>
      </c>
      <c r="Y369" s="55">
        <f aca="true" t="shared" si="38" ref="Y369:Y376">L369&amp;H369</f>
      </c>
      <c r="Z369" s="55">
        <f aca="true" t="shared" si="39" ref="Z369:Z376">J369&amp;H369</f>
      </c>
      <c r="AE369" s="207"/>
      <c r="AF369" s="208"/>
    </row>
    <row r="370" spans="2:32" ht="15.75">
      <c r="B370" s="227">
        <v>362</v>
      </c>
      <c r="C370" s="60"/>
      <c r="D370" s="61"/>
      <c r="E370" s="62"/>
      <c r="F370" s="63"/>
      <c r="G370" s="64"/>
      <c r="H370" s="63"/>
      <c r="I370" s="90"/>
      <c r="J370" s="166"/>
      <c r="K370" s="90"/>
      <c r="L370" s="241"/>
      <c r="M370" s="65"/>
      <c r="N370" s="90"/>
      <c r="O370" s="197"/>
      <c r="P370" s="63"/>
      <c r="Q370" s="187"/>
      <c r="R370" s="108">
        <f>IF(C370="","",VLOOKUP(C370,データ!$A$2:$D$240,2,FALSE))</f>
      </c>
      <c r="S370" s="109">
        <f>IF(C370="","",VLOOKUP(C370,データ!$A$2:$D$240,3,FALSE))</f>
      </c>
      <c r="T370" s="131">
        <f>IF(C370="","",VLOOKUP(C370,データ!$A$2:$D$240,4,FALSE))</f>
      </c>
      <c r="U370" s="66"/>
      <c r="V370" s="55"/>
      <c r="W370" s="203">
        <f aca="true" t="shared" si="40" ref="W370:W409">IF(ISBLANK(U370),"",$W$7)</f>
      </c>
      <c r="X370" s="204">
        <f aca="true" t="shared" si="41" ref="X370:X409">W370&amp;H370</f>
      </c>
      <c r="Y370" s="55">
        <f t="shared" si="38"/>
      </c>
      <c r="Z370" s="55">
        <f t="shared" si="39"/>
      </c>
      <c r="AE370" s="207"/>
      <c r="AF370" s="208"/>
    </row>
    <row r="371" spans="2:32" ht="15.75">
      <c r="B371" s="227">
        <v>363</v>
      </c>
      <c r="C371" s="60"/>
      <c r="D371" s="61"/>
      <c r="E371" s="62"/>
      <c r="F371" s="63"/>
      <c r="G371" s="64"/>
      <c r="H371" s="63"/>
      <c r="I371" s="90"/>
      <c r="J371" s="166"/>
      <c r="K371" s="90"/>
      <c r="L371" s="241"/>
      <c r="M371" s="65"/>
      <c r="N371" s="90"/>
      <c r="O371" s="197"/>
      <c r="P371" s="63"/>
      <c r="Q371" s="187"/>
      <c r="R371" s="108">
        <f>IF(C371="","",VLOOKUP(C371,データ!$A$2:$D$240,2,FALSE))</f>
      </c>
      <c r="S371" s="109">
        <f>IF(C371="","",VLOOKUP(C371,データ!$A$2:$D$240,3,FALSE))</f>
      </c>
      <c r="T371" s="131">
        <f>IF(C371="","",VLOOKUP(C371,データ!$A$2:$D$240,4,FALSE))</f>
      </c>
      <c r="U371" s="66"/>
      <c r="V371" s="55"/>
      <c r="W371" s="203">
        <f t="shared" si="40"/>
      </c>
      <c r="X371" s="204">
        <f t="shared" si="41"/>
      </c>
      <c r="Y371" s="55">
        <f t="shared" si="38"/>
      </c>
      <c r="Z371" s="55">
        <f t="shared" si="39"/>
      </c>
      <c r="AE371" s="207"/>
      <c r="AF371" s="208"/>
    </row>
    <row r="372" spans="2:32" ht="15.75">
      <c r="B372" s="227">
        <v>364</v>
      </c>
      <c r="C372" s="60"/>
      <c r="D372" s="61"/>
      <c r="E372" s="62"/>
      <c r="F372" s="63"/>
      <c r="G372" s="64"/>
      <c r="H372" s="63"/>
      <c r="I372" s="90"/>
      <c r="J372" s="166"/>
      <c r="K372" s="90"/>
      <c r="L372" s="241"/>
      <c r="M372" s="65"/>
      <c r="N372" s="90"/>
      <c r="O372" s="197"/>
      <c r="P372" s="63"/>
      <c r="Q372" s="187"/>
      <c r="R372" s="108">
        <f>IF(C372="","",VLOOKUP(C372,データ!$A$2:$D$240,2,FALSE))</f>
      </c>
      <c r="S372" s="109">
        <f>IF(C372="","",VLOOKUP(C372,データ!$A$2:$D$240,3,FALSE))</f>
      </c>
      <c r="T372" s="131">
        <f>IF(C372="","",VLOOKUP(C372,データ!$A$2:$D$240,4,FALSE))</f>
      </c>
      <c r="U372" s="66"/>
      <c r="V372" s="55"/>
      <c r="W372" s="203">
        <f t="shared" si="40"/>
      </c>
      <c r="X372" s="204">
        <f t="shared" si="41"/>
      </c>
      <c r="Y372" s="55">
        <f t="shared" si="38"/>
      </c>
      <c r="Z372" s="55">
        <f t="shared" si="39"/>
      </c>
      <c r="AE372" s="207"/>
      <c r="AF372" s="208"/>
    </row>
    <row r="373" spans="2:32" ht="15.75">
      <c r="B373" s="230">
        <v>365</v>
      </c>
      <c r="C373" s="74"/>
      <c r="D373" s="75"/>
      <c r="E373" s="76"/>
      <c r="F373" s="77"/>
      <c r="G373" s="78"/>
      <c r="H373" s="77"/>
      <c r="I373" s="91"/>
      <c r="J373" s="167"/>
      <c r="K373" s="91"/>
      <c r="L373" s="242"/>
      <c r="M373" s="79"/>
      <c r="N373" s="91"/>
      <c r="O373" s="198"/>
      <c r="P373" s="77"/>
      <c r="Q373" s="188"/>
      <c r="R373" s="123">
        <f>IF(C373="","",VLOOKUP(C373,データ!$A$2:$D$240,2,FALSE))</f>
      </c>
      <c r="S373" s="124">
        <f>IF(C373="","",VLOOKUP(C373,データ!$A$2:$D$240,3,FALSE))</f>
      </c>
      <c r="T373" s="132">
        <f>IF(C373="","",VLOOKUP(C373,データ!$A$2:$D$240,4,FALSE))</f>
      </c>
      <c r="U373" s="80"/>
      <c r="V373" s="55"/>
      <c r="W373" s="203">
        <f t="shared" si="40"/>
      </c>
      <c r="X373" s="204">
        <f t="shared" si="41"/>
      </c>
      <c r="Y373" s="55">
        <f t="shared" si="38"/>
      </c>
      <c r="Z373" s="55">
        <f t="shared" si="39"/>
      </c>
      <c r="AE373" s="207"/>
      <c r="AF373" s="208"/>
    </row>
    <row r="374" spans="2:32" ht="15.75">
      <c r="B374" s="233">
        <v>366</v>
      </c>
      <c r="C374" s="94"/>
      <c r="D374" s="95"/>
      <c r="E374" s="96"/>
      <c r="F374" s="14"/>
      <c r="G374" s="97"/>
      <c r="H374" s="14"/>
      <c r="I374" s="99"/>
      <c r="J374" s="163"/>
      <c r="K374" s="99"/>
      <c r="L374" s="243"/>
      <c r="M374" s="98"/>
      <c r="N374" s="99"/>
      <c r="O374" s="195"/>
      <c r="P374" s="14"/>
      <c r="Q374" s="189"/>
      <c r="R374" s="114">
        <f>IF(C374="","",VLOOKUP(C374,データ!$A$2:$D$240,2,FALSE))</f>
      </c>
      <c r="S374" s="115">
        <f>IF(C374="","",VLOOKUP(C374,データ!$A$2:$D$240,3,FALSE))</f>
      </c>
      <c r="T374" s="133">
        <f>IF(C374="","",VLOOKUP(C374,データ!$A$2:$D$240,4,FALSE))</f>
      </c>
      <c r="U374" s="100"/>
      <c r="V374" s="55"/>
      <c r="W374" s="203">
        <f t="shared" si="40"/>
      </c>
      <c r="X374" s="204">
        <f t="shared" si="41"/>
      </c>
      <c r="Y374" s="55">
        <f t="shared" si="38"/>
      </c>
      <c r="Z374" s="55">
        <f t="shared" si="39"/>
      </c>
      <c r="AE374" s="207"/>
      <c r="AF374" s="208"/>
    </row>
    <row r="375" spans="2:32" ht="15.75">
      <c r="B375" s="227">
        <v>367</v>
      </c>
      <c r="C375" s="60"/>
      <c r="D375" s="61"/>
      <c r="E375" s="62"/>
      <c r="F375" s="63"/>
      <c r="G375" s="64"/>
      <c r="H375" s="63"/>
      <c r="I375" s="90"/>
      <c r="J375" s="166"/>
      <c r="K375" s="90"/>
      <c r="L375" s="241"/>
      <c r="M375" s="65"/>
      <c r="N375" s="90"/>
      <c r="O375" s="197"/>
      <c r="P375" s="63"/>
      <c r="Q375" s="187"/>
      <c r="R375" s="108">
        <f>IF(C375="","",VLOOKUP(C375,データ!$A$2:$D$240,2,FALSE))</f>
      </c>
      <c r="S375" s="109">
        <f>IF(C375="","",VLOOKUP(C375,データ!$A$2:$D$240,3,FALSE))</f>
      </c>
      <c r="T375" s="131">
        <f>IF(C375="","",VLOOKUP(C375,データ!$A$2:$D$240,4,FALSE))</f>
      </c>
      <c r="U375" s="66"/>
      <c r="V375" s="55"/>
      <c r="W375" s="203">
        <f t="shared" si="40"/>
      </c>
      <c r="X375" s="204">
        <f t="shared" si="41"/>
      </c>
      <c r="Y375" s="55">
        <f t="shared" si="38"/>
      </c>
      <c r="Z375" s="55">
        <f t="shared" si="39"/>
      </c>
      <c r="AE375" s="207"/>
      <c r="AF375" s="208"/>
    </row>
    <row r="376" spans="2:32" ht="15.75">
      <c r="B376" s="227">
        <v>368</v>
      </c>
      <c r="C376" s="60"/>
      <c r="D376" s="61"/>
      <c r="E376" s="62"/>
      <c r="F376" s="63"/>
      <c r="G376" s="64"/>
      <c r="H376" s="63"/>
      <c r="I376" s="90"/>
      <c r="J376" s="166"/>
      <c r="K376" s="90"/>
      <c r="L376" s="241"/>
      <c r="M376" s="65"/>
      <c r="N376" s="90"/>
      <c r="O376" s="197"/>
      <c r="P376" s="63"/>
      <c r="Q376" s="187"/>
      <c r="R376" s="108">
        <f>IF(C376="","",VLOOKUP(C376,データ!$A$2:$D$240,2,FALSE))</f>
      </c>
      <c r="S376" s="109">
        <f>IF(C376="","",VLOOKUP(C376,データ!$A$2:$D$240,3,FALSE))</f>
      </c>
      <c r="T376" s="131">
        <f>IF(C376="","",VLOOKUP(C376,データ!$A$2:$D$240,4,FALSE))</f>
      </c>
      <c r="U376" s="66"/>
      <c r="V376" s="55"/>
      <c r="W376" s="203">
        <f t="shared" si="40"/>
      </c>
      <c r="X376" s="204">
        <f t="shared" si="41"/>
      </c>
      <c r="Y376" s="55">
        <f t="shared" si="38"/>
      </c>
      <c r="Z376" s="55">
        <f t="shared" si="39"/>
      </c>
      <c r="AE376" s="207"/>
      <c r="AF376" s="208"/>
    </row>
    <row r="377" spans="2:32" ht="15.75">
      <c r="B377" s="227">
        <v>369</v>
      </c>
      <c r="C377" s="60"/>
      <c r="D377" s="61"/>
      <c r="E377" s="62"/>
      <c r="F377" s="63"/>
      <c r="G377" s="64"/>
      <c r="H377" s="63"/>
      <c r="I377" s="90"/>
      <c r="J377" s="166"/>
      <c r="K377" s="90"/>
      <c r="L377" s="241"/>
      <c r="M377" s="65"/>
      <c r="N377" s="90"/>
      <c r="O377" s="197"/>
      <c r="P377" s="63"/>
      <c r="Q377" s="187"/>
      <c r="R377" s="108">
        <f>IF(C377="","",VLOOKUP(C377,データ!$A$2:$D$240,2,FALSE))</f>
      </c>
      <c r="S377" s="109">
        <f>IF(C377="","",VLOOKUP(C377,データ!$A$2:$D$240,3,FALSE))</f>
      </c>
      <c r="T377" s="131">
        <f>IF(C377="","",VLOOKUP(C377,データ!$A$2:$D$240,4,FALSE))</f>
      </c>
      <c r="U377" s="66"/>
      <c r="V377" s="55"/>
      <c r="W377" s="203">
        <f t="shared" si="40"/>
      </c>
      <c r="X377" s="204">
        <f t="shared" si="41"/>
      </c>
      <c r="Y377" s="55">
        <f>L377&amp;H377</f>
      </c>
      <c r="Z377" s="55">
        <f>J377&amp;H377</f>
      </c>
      <c r="AE377" s="207"/>
      <c r="AF377" s="208"/>
    </row>
    <row r="378" spans="2:32" ht="16.5" thickBot="1">
      <c r="B378" s="230">
        <v>370</v>
      </c>
      <c r="C378" s="67"/>
      <c r="D378" s="68"/>
      <c r="E378" s="69"/>
      <c r="F378" s="70"/>
      <c r="G378" s="71"/>
      <c r="H378" s="70"/>
      <c r="I378" s="93"/>
      <c r="J378" s="165"/>
      <c r="K378" s="93"/>
      <c r="L378" s="240"/>
      <c r="M378" s="72"/>
      <c r="N378" s="93"/>
      <c r="O378" s="196"/>
      <c r="P378" s="70"/>
      <c r="Q378" s="186"/>
      <c r="R378" s="117">
        <f>IF(C378="","",VLOOKUP(C378,データ!$A$2:$D$240,2,FALSE))</f>
      </c>
      <c r="S378" s="118">
        <f>IF(C378="","",VLOOKUP(C378,データ!$A$2:$D$240,3,FALSE))</f>
      </c>
      <c r="T378" s="129">
        <f>IF(C378="","",VLOOKUP(C378,データ!$A$2:$D$240,4,FALSE))</f>
      </c>
      <c r="U378" s="73"/>
      <c r="V378" s="55"/>
      <c r="W378" s="203">
        <f t="shared" si="40"/>
      </c>
      <c r="X378" s="204">
        <f t="shared" si="41"/>
      </c>
      <c r="Y378" s="55">
        <f>L378&amp;H378</f>
      </c>
      <c r="Z378" s="55">
        <f>J378&amp;H378</f>
      </c>
      <c r="AE378" s="207"/>
      <c r="AF378" s="208"/>
    </row>
    <row r="379" spans="2:32" ht="15.75">
      <c r="B379" s="234">
        <v>371</v>
      </c>
      <c r="C379" s="44"/>
      <c r="D379" s="37"/>
      <c r="E379" s="81"/>
      <c r="F379" s="15"/>
      <c r="G379" s="82"/>
      <c r="H379" s="15"/>
      <c r="I379" s="7"/>
      <c r="J379" s="161"/>
      <c r="K379" s="7"/>
      <c r="L379" s="238"/>
      <c r="M379" s="83"/>
      <c r="N379" s="7"/>
      <c r="O379" s="191"/>
      <c r="P379" s="15"/>
      <c r="Q379" s="180"/>
      <c r="R379" s="126">
        <f>IF(C379="","",VLOOKUP(C379,データ!$A$2:$D$240,2,FALSE))</f>
      </c>
      <c r="S379" s="127">
        <f>IF(C379="","",VLOOKUP(C379,データ!$A$2:$D$240,3,FALSE))</f>
      </c>
      <c r="T379" s="130">
        <f>IF(C379="","",VLOOKUP(C379,データ!$A$2:$D$240,4,FALSE))</f>
      </c>
      <c r="U379" s="84"/>
      <c r="V379" s="55"/>
      <c r="W379" s="203">
        <f t="shared" si="40"/>
      </c>
      <c r="X379" s="204">
        <f t="shared" si="41"/>
      </c>
      <c r="Y379" s="55">
        <f aca="true" t="shared" si="42" ref="Y379:Y386">L379&amp;H379</f>
      </c>
      <c r="Z379" s="55">
        <f aca="true" t="shared" si="43" ref="Z379:Z386">J379&amp;H379</f>
      </c>
      <c r="AE379" s="207"/>
      <c r="AF379" s="208"/>
    </row>
    <row r="380" spans="2:32" ht="15.75">
      <c r="B380" s="227">
        <v>372</v>
      </c>
      <c r="C380" s="60"/>
      <c r="D380" s="61"/>
      <c r="E380" s="62"/>
      <c r="F380" s="63"/>
      <c r="G380" s="64"/>
      <c r="H380" s="63"/>
      <c r="I380" s="90"/>
      <c r="J380" s="166"/>
      <c r="K380" s="90"/>
      <c r="L380" s="241"/>
      <c r="M380" s="65"/>
      <c r="N380" s="90"/>
      <c r="O380" s="197"/>
      <c r="P380" s="63"/>
      <c r="Q380" s="187"/>
      <c r="R380" s="108">
        <f>IF(C380="","",VLOOKUP(C380,データ!$A$2:$D$240,2,FALSE))</f>
      </c>
      <c r="S380" s="109">
        <f>IF(C380="","",VLOOKUP(C380,データ!$A$2:$D$240,3,FALSE))</f>
      </c>
      <c r="T380" s="131">
        <f>IF(C380="","",VLOOKUP(C380,データ!$A$2:$D$240,4,FALSE))</f>
      </c>
      <c r="U380" s="66"/>
      <c r="V380" s="55"/>
      <c r="W380" s="203">
        <f t="shared" si="40"/>
      </c>
      <c r="X380" s="204">
        <f t="shared" si="41"/>
      </c>
      <c r="Y380" s="55">
        <f t="shared" si="42"/>
      </c>
      <c r="Z380" s="55">
        <f t="shared" si="43"/>
      </c>
      <c r="AE380" s="207"/>
      <c r="AF380" s="208"/>
    </row>
    <row r="381" spans="2:32" ht="15.75">
      <c r="B381" s="227">
        <v>373</v>
      </c>
      <c r="C381" s="60"/>
      <c r="D381" s="61"/>
      <c r="E381" s="62"/>
      <c r="F381" s="63"/>
      <c r="G381" s="64"/>
      <c r="H381" s="63"/>
      <c r="I381" s="90"/>
      <c r="J381" s="166"/>
      <c r="K381" s="90"/>
      <c r="L381" s="241"/>
      <c r="M381" s="65"/>
      <c r="N381" s="90"/>
      <c r="O381" s="197"/>
      <c r="P381" s="63"/>
      <c r="Q381" s="187"/>
      <c r="R381" s="108">
        <f>IF(C381="","",VLOOKUP(C381,データ!$A$2:$D$240,2,FALSE))</f>
      </c>
      <c r="S381" s="109">
        <f>IF(C381="","",VLOOKUP(C381,データ!$A$2:$D$240,3,FALSE))</f>
      </c>
      <c r="T381" s="131">
        <f>IF(C381="","",VLOOKUP(C381,データ!$A$2:$D$240,4,FALSE))</f>
      </c>
      <c r="U381" s="66"/>
      <c r="V381" s="55"/>
      <c r="W381" s="203">
        <f t="shared" si="40"/>
      </c>
      <c r="X381" s="204">
        <f t="shared" si="41"/>
      </c>
      <c r="Y381" s="55">
        <f t="shared" si="42"/>
      </c>
      <c r="Z381" s="55">
        <f t="shared" si="43"/>
      </c>
      <c r="AE381" s="207"/>
      <c r="AF381" s="208"/>
    </row>
    <row r="382" spans="2:32" ht="15.75">
      <c r="B382" s="227">
        <v>374</v>
      </c>
      <c r="C382" s="60"/>
      <c r="D382" s="61"/>
      <c r="E382" s="62"/>
      <c r="F382" s="63"/>
      <c r="G382" s="64"/>
      <c r="H382" s="63"/>
      <c r="I382" s="90"/>
      <c r="J382" s="166"/>
      <c r="K382" s="90"/>
      <c r="L382" s="241"/>
      <c r="M382" s="65"/>
      <c r="N382" s="90"/>
      <c r="O382" s="197"/>
      <c r="P382" s="63"/>
      <c r="Q382" s="187"/>
      <c r="R382" s="108">
        <f>IF(C382="","",VLOOKUP(C382,データ!$A$2:$D$240,2,FALSE))</f>
      </c>
      <c r="S382" s="109">
        <f>IF(C382="","",VLOOKUP(C382,データ!$A$2:$D$240,3,FALSE))</f>
      </c>
      <c r="T382" s="131">
        <f>IF(C382="","",VLOOKUP(C382,データ!$A$2:$D$240,4,FALSE))</f>
      </c>
      <c r="U382" s="66"/>
      <c r="V382" s="55"/>
      <c r="W382" s="203">
        <f t="shared" si="40"/>
      </c>
      <c r="X382" s="204">
        <f t="shared" si="41"/>
      </c>
      <c r="Y382" s="55">
        <f t="shared" si="42"/>
      </c>
      <c r="Z382" s="55">
        <f t="shared" si="43"/>
      </c>
      <c r="AE382" s="207"/>
      <c r="AF382" s="208"/>
    </row>
    <row r="383" spans="2:32" ht="15.75">
      <c r="B383" s="235">
        <v>375</v>
      </c>
      <c r="C383" s="74"/>
      <c r="D383" s="75"/>
      <c r="E383" s="76"/>
      <c r="F383" s="77"/>
      <c r="G383" s="78"/>
      <c r="H383" s="77"/>
      <c r="I383" s="91"/>
      <c r="J383" s="167"/>
      <c r="K383" s="91"/>
      <c r="L383" s="242"/>
      <c r="M383" s="79"/>
      <c r="N383" s="91"/>
      <c r="O383" s="198"/>
      <c r="P383" s="77"/>
      <c r="Q383" s="188"/>
      <c r="R383" s="123">
        <f>IF(C383="","",VLOOKUP(C383,データ!$A$2:$D$240,2,FALSE))</f>
      </c>
      <c r="S383" s="124">
        <f>IF(C383="","",VLOOKUP(C383,データ!$A$2:$D$240,3,FALSE))</f>
      </c>
      <c r="T383" s="132">
        <f>IF(C383="","",VLOOKUP(C383,データ!$A$2:$D$240,4,FALSE))</f>
      </c>
      <c r="U383" s="80"/>
      <c r="V383" s="55"/>
      <c r="W383" s="203">
        <f t="shared" si="40"/>
      </c>
      <c r="X383" s="204">
        <f t="shared" si="41"/>
      </c>
      <c r="Y383" s="55">
        <f t="shared" si="42"/>
      </c>
      <c r="Z383" s="55">
        <f t="shared" si="43"/>
      </c>
      <c r="AE383" s="207"/>
      <c r="AF383" s="208"/>
    </row>
    <row r="384" spans="2:32" ht="15.75">
      <c r="B384" s="227">
        <v>376</v>
      </c>
      <c r="C384" s="94"/>
      <c r="D384" s="95"/>
      <c r="E384" s="96"/>
      <c r="F384" s="14"/>
      <c r="G384" s="97"/>
      <c r="H384" s="14"/>
      <c r="I384" s="99"/>
      <c r="J384" s="163"/>
      <c r="K384" s="99"/>
      <c r="L384" s="243"/>
      <c r="M384" s="98"/>
      <c r="N384" s="99"/>
      <c r="O384" s="195"/>
      <c r="P384" s="14"/>
      <c r="Q384" s="189"/>
      <c r="R384" s="114">
        <f>IF(C384="","",VLOOKUP(C384,データ!$A$2:$D$240,2,FALSE))</f>
      </c>
      <c r="S384" s="115">
        <f>IF(C384="","",VLOOKUP(C384,データ!$A$2:$D$240,3,FALSE))</f>
      </c>
      <c r="T384" s="133">
        <f>IF(C384="","",VLOOKUP(C384,データ!$A$2:$D$240,4,FALSE))</f>
      </c>
      <c r="U384" s="100"/>
      <c r="V384" s="55"/>
      <c r="W384" s="203">
        <f t="shared" si="40"/>
      </c>
      <c r="X384" s="204">
        <f t="shared" si="41"/>
      </c>
      <c r="Y384" s="55">
        <f t="shared" si="42"/>
      </c>
      <c r="Z384" s="55">
        <f t="shared" si="43"/>
      </c>
      <c r="AE384" s="207"/>
      <c r="AF384" s="208"/>
    </row>
    <row r="385" spans="2:32" ht="15.75">
      <c r="B385" s="227">
        <v>377</v>
      </c>
      <c r="C385" s="60"/>
      <c r="D385" s="61"/>
      <c r="E385" s="62"/>
      <c r="F385" s="63"/>
      <c r="G385" s="64"/>
      <c r="H385" s="63"/>
      <c r="I385" s="90"/>
      <c r="J385" s="166"/>
      <c r="K385" s="90"/>
      <c r="L385" s="241"/>
      <c r="M385" s="65"/>
      <c r="N385" s="90"/>
      <c r="O385" s="197"/>
      <c r="P385" s="63"/>
      <c r="Q385" s="187"/>
      <c r="R385" s="108">
        <f>IF(C385="","",VLOOKUP(C385,データ!$A$2:$D$240,2,FALSE))</f>
      </c>
      <c r="S385" s="109">
        <f>IF(C385="","",VLOOKUP(C385,データ!$A$2:$D$240,3,FALSE))</f>
      </c>
      <c r="T385" s="131">
        <f>IF(C385="","",VLOOKUP(C385,データ!$A$2:$D$240,4,FALSE))</f>
      </c>
      <c r="U385" s="66"/>
      <c r="V385" s="55"/>
      <c r="W385" s="203">
        <f t="shared" si="40"/>
      </c>
      <c r="X385" s="204">
        <f t="shared" si="41"/>
      </c>
      <c r="Y385" s="55">
        <f t="shared" si="42"/>
      </c>
      <c r="Z385" s="55">
        <f t="shared" si="43"/>
      </c>
      <c r="AE385" s="207"/>
      <c r="AF385" s="208"/>
    </row>
    <row r="386" spans="2:32" ht="15.75">
      <c r="B386" s="227">
        <v>378</v>
      </c>
      <c r="C386" s="60"/>
      <c r="D386" s="61"/>
      <c r="E386" s="62"/>
      <c r="F386" s="63"/>
      <c r="G386" s="64"/>
      <c r="H386" s="63"/>
      <c r="I386" s="90"/>
      <c r="J386" s="166"/>
      <c r="K386" s="90"/>
      <c r="L386" s="241"/>
      <c r="M386" s="65"/>
      <c r="N386" s="90"/>
      <c r="O386" s="197"/>
      <c r="P386" s="63"/>
      <c r="Q386" s="187"/>
      <c r="R386" s="108">
        <f>IF(C386="","",VLOOKUP(C386,データ!$A$2:$D$240,2,FALSE))</f>
      </c>
      <c r="S386" s="109">
        <f>IF(C386="","",VLOOKUP(C386,データ!$A$2:$D$240,3,FALSE))</f>
      </c>
      <c r="T386" s="131">
        <f>IF(C386="","",VLOOKUP(C386,データ!$A$2:$D$240,4,FALSE))</f>
      </c>
      <c r="U386" s="66"/>
      <c r="V386" s="55"/>
      <c r="W386" s="203">
        <f t="shared" si="40"/>
      </c>
      <c r="X386" s="204">
        <f t="shared" si="41"/>
      </c>
      <c r="Y386" s="55">
        <f t="shared" si="42"/>
      </c>
      <c r="Z386" s="55">
        <f t="shared" si="43"/>
      </c>
      <c r="AE386" s="207"/>
      <c r="AF386" s="208"/>
    </row>
    <row r="387" spans="2:32" ht="15.75">
      <c r="B387" s="227">
        <v>379</v>
      </c>
      <c r="C387" s="60"/>
      <c r="D387" s="61"/>
      <c r="E387" s="62"/>
      <c r="F387" s="63"/>
      <c r="G387" s="64"/>
      <c r="H387" s="63"/>
      <c r="I387" s="90"/>
      <c r="J387" s="166"/>
      <c r="K387" s="90"/>
      <c r="L387" s="241"/>
      <c r="M387" s="65"/>
      <c r="N387" s="90"/>
      <c r="O387" s="197"/>
      <c r="P387" s="63"/>
      <c r="Q387" s="187"/>
      <c r="R387" s="108">
        <f>IF(C387="","",VLOOKUP(C387,データ!$A$2:$D$240,2,FALSE))</f>
      </c>
      <c r="S387" s="109">
        <f>IF(C387="","",VLOOKUP(C387,データ!$A$2:$D$240,3,FALSE))</f>
      </c>
      <c r="T387" s="131">
        <f>IF(C387="","",VLOOKUP(C387,データ!$A$2:$D$240,4,FALSE))</f>
      </c>
      <c r="U387" s="66"/>
      <c r="V387" s="55"/>
      <c r="W387" s="203">
        <f t="shared" si="40"/>
      </c>
      <c r="X387" s="204">
        <f t="shared" si="41"/>
      </c>
      <c r="Y387" s="55">
        <f>L387&amp;H387</f>
      </c>
      <c r="Z387" s="55">
        <f>J387&amp;H387</f>
      </c>
      <c r="AE387" s="207"/>
      <c r="AF387" s="208"/>
    </row>
    <row r="388" spans="2:32" ht="16.5" thickBot="1">
      <c r="B388" s="236">
        <v>380</v>
      </c>
      <c r="C388" s="67"/>
      <c r="D388" s="68"/>
      <c r="E388" s="69"/>
      <c r="F388" s="70"/>
      <c r="G388" s="71"/>
      <c r="H388" s="70"/>
      <c r="I388" s="93"/>
      <c r="J388" s="165"/>
      <c r="K388" s="93"/>
      <c r="L388" s="240"/>
      <c r="M388" s="72"/>
      <c r="N388" s="93"/>
      <c r="O388" s="196"/>
      <c r="P388" s="70"/>
      <c r="Q388" s="186"/>
      <c r="R388" s="117">
        <f>IF(C388="","",VLOOKUP(C388,データ!$A$2:$D$240,2,FALSE))</f>
      </c>
      <c r="S388" s="118">
        <f>IF(C388="","",VLOOKUP(C388,データ!$A$2:$D$240,3,FALSE))</f>
      </c>
      <c r="T388" s="129">
        <f>IF(C388="","",VLOOKUP(C388,データ!$A$2:$D$240,4,FALSE))</f>
      </c>
      <c r="U388" s="73"/>
      <c r="V388" s="55"/>
      <c r="W388" s="203">
        <f t="shared" si="40"/>
      </c>
      <c r="X388" s="204">
        <f t="shared" si="41"/>
      </c>
      <c r="Y388" s="55">
        <f>L388&amp;H388</f>
      </c>
      <c r="Z388" s="55">
        <f>J388&amp;H388</f>
      </c>
      <c r="AE388" s="207"/>
      <c r="AF388" s="208"/>
    </row>
    <row r="389" spans="2:32" ht="15.75">
      <c r="B389" s="227">
        <v>381</v>
      </c>
      <c r="C389" s="44"/>
      <c r="D389" s="37"/>
      <c r="E389" s="81"/>
      <c r="F389" s="15"/>
      <c r="G389" s="82"/>
      <c r="H389" s="15"/>
      <c r="I389" s="7"/>
      <c r="J389" s="161"/>
      <c r="K389" s="7"/>
      <c r="L389" s="238"/>
      <c r="M389" s="83"/>
      <c r="N389" s="7"/>
      <c r="O389" s="191"/>
      <c r="P389" s="15"/>
      <c r="Q389" s="180"/>
      <c r="R389" s="126">
        <f>IF(C389="","",VLOOKUP(C389,データ!$A$2:$D$240,2,FALSE))</f>
      </c>
      <c r="S389" s="127">
        <f>IF(C389="","",VLOOKUP(C389,データ!$A$2:$D$240,3,FALSE))</f>
      </c>
      <c r="T389" s="130">
        <f>IF(C389="","",VLOOKUP(C389,データ!$A$2:$D$240,4,FALSE))</f>
      </c>
      <c r="U389" s="84"/>
      <c r="V389" s="55"/>
      <c r="W389" s="203">
        <f t="shared" si="40"/>
      </c>
      <c r="X389" s="204">
        <f t="shared" si="41"/>
      </c>
      <c r="Y389" s="55">
        <f aca="true" t="shared" si="44" ref="Y389:Y396">L389&amp;H389</f>
      </c>
      <c r="Z389" s="55">
        <f aca="true" t="shared" si="45" ref="Z389:Z396">J389&amp;H389</f>
      </c>
      <c r="AE389" s="207"/>
      <c r="AF389" s="208"/>
    </row>
    <row r="390" spans="2:32" ht="15.75">
      <c r="B390" s="227">
        <v>382</v>
      </c>
      <c r="C390" s="60"/>
      <c r="D390" s="61"/>
      <c r="E390" s="62"/>
      <c r="F390" s="63"/>
      <c r="G390" s="64"/>
      <c r="H390" s="63"/>
      <c r="I390" s="90"/>
      <c r="J390" s="166"/>
      <c r="K390" s="90"/>
      <c r="L390" s="241"/>
      <c r="M390" s="65"/>
      <c r="N390" s="90"/>
      <c r="O390" s="197"/>
      <c r="P390" s="63"/>
      <c r="Q390" s="187"/>
      <c r="R390" s="108">
        <f>IF(C390="","",VLOOKUP(C390,データ!$A$2:$D$240,2,FALSE))</f>
      </c>
      <c r="S390" s="109">
        <f>IF(C390="","",VLOOKUP(C390,データ!$A$2:$D$240,3,FALSE))</f>
      </c>
      <c r="T390" s="131">
        <f>IF(C390="","",VLOOKUP(C390,データ!$A$2:$D$240,4,FALSE))</f>
      </c>
      <c r="U390" s="66"/>
      <c r="V390" s="55"/>
      <c r="W390" s="203">
        <f t="shared" si="40"/>
      </c>
      <c r="X390" s="204">
        <f t="shared" si="41"/>
      </c>
      <c r="Y390" s="55">
        <f t="shared" si="44"/>
      </c>
      <c r="Z390" s="55">
        <f t="shared" si="45"/>
      </c>
      <c r="AE390" s="207"/>
      <c r="AF390" s="208"/>
    </row>
    <row r="391" spans="2:32" ht="15.75">
      <c r="B391" s="227">
        <v>383</v>
      </c>
      <c r="C391" s="60"/>
      <c r="D391" s="61"/>
      <c r="E391" s="62"/>
      <c r="F391" s="63"/>
      <c r="G391" s="64"/>
      <c r="H391" s="63"/>
      <c r="I391" s="90"/>
      <c r="J391" s="166"/>
      <c r="K391" s="90"/>
      <c r="L391" s="241"/>
      <c r="M391" s="65"/>
      <c r="N391" s="90"/>
      <c r="O391" s="197"/>
      <c r="P391" s="63"/>
      <c r="Q391" s="187"/>
      <c r="R391" s="108">
        <f>IF(C391="","",VLOOKUP(C391,データ!$A$2:$D$240,2,FALSE))</f>
      </c>
      <c r="S391" s="109">
        <f>IF(C391="","",VLOOKUP(C391,データ!$A$2:$D$240,3,FALSE))</f>
      </c>
      <c r="T391" s="131">
        <f>IF(C391="","",VLOOKUP(C391,データ!$A$2:$D$240,4,FALSE))</f>
      </c>
      <c r="U391" s="66"/>
      <c r="V391" s="55"/>
      <c r="W391" s="203">
        <f t="shared" si="40"/>
      </c>
      <c r="X391" s="204">
        <f t="shared" si="41"/>
      </c>
      <c r="Y391" s="55">
        <f t="shared" si="44"/>
      </c>
      <c r="Z391" s="55">
        <f t="shared" si="45"/>
      </c>
      <c r="AE391" s="207"/>
      <c r="AF391" s="208"/>
    </row>
    <row r="392" spans="2:32" ht="15.75">
      <c r="B392" s="227">
        <v>384</v>
      </c>
      <c r="C392" s="60"/>
      <c r="D392" s="61"/>
      <c r="E392" s="62"/>
      <c r="F392" s="63"/>
      <c r="G392" s="64"/>
      <c r="H392" s="63"/>
      <c r="I392" s="90"/>
      <c r="J392" s="166"/>
      <c r="K392" s="90"/>
      <c r="L392" s="241"/>
      <c r="M392" s="65"/>
      <c r="N392" s="90"/>
      <c r="O392" s="197"/>
      <c r="P392" s="63"/>
      <c r="Q392" s="187"/>
      <c r="R392" s="108">
        <f>IF(C392="","",VLOOKUP(C392,データ!$A$2:$D$240,2,FALSE))</f>
      </c>
      <c r="S392" s="109">
        <f>IF(C392="","",VLOOKUP(C392,データ!$A$2:$D$240,3,FALSE))</f>
      </c>
      <c r="T392" s="131">
        <f>IF(C392="","",VLOOKUP(C392,データ!$A$2:$D$240,4,FALSE))</f>
      </c>
      <c r="U392" s="66"/>
      <c r="V392" s="55"/>
      <c r="W392" s="203">
        <f t="shared" si="40"/>
      </c>
      <c r="X392" s="204">
        <f t="shared" si="41"/>
      </c>
      <c r="Y392" s="55">
        <f t="shared" si="44"/>
      </c>
      <c r="Z392" s="55">
        <f t="shared" si="45"/>
      </c>
      <c r="AE392" s="207"/>
      <c r="AF392" s="208"/>
    </row>
    <row r="393" spans="2:32" ht="15.75">
      <c r="B393" s="230">
        <v>385</v>
      </c>
      <c r="C393" s="74"/>
      <c r="D393" s="75"/>
      <c r="E393" s="76"/>
      <c r="F393" s="77"/>
      <c r="G393" s="78"/>
      <c r="H393" s="77"/>
      <c r="I393" s="91"/>
      <c r="J393" s="167"/>
      <c r="K393" s="91"/>
      <c r="L393" s="242"/>
      <c r="M393" s="79"/>
      <c r="N393" s="91"/>
      <c r="O393" s="198"/>
      <c r="P393" s="77"/>
      <c r="Q393" s="188"/>
      <c r="R393" s="123">
        <f>IF(C393="","",VLOOKUP(C393,データ!$A$2:$D$240,2,FALSE))</f>
      </c>
      <c r="S393" s="124">
        <f>IF(C393="","",VLOOKUP(C393,データ!$A$2:$D$240,3,FALSE))</f>
      </c>
      <c r="T393" s="132">
        <f>IF(C393="","",VLOOKUP(C393,データ!$A$2:$D$240,4,FALSE))</f>
      </c>
      <c r="U393" s="80"/>
      <c r="V393" s="55"/>
      <c r="W393" s="203">
        <f t="shared" si="40"/>
      </c>
      <c r="X393" s="204">
        <f t="shared" si="41"/>
      </c>
      <c r="Y393" s="55">
        <f t="shared" si="44"/>
      </c>
      <c r="Z393" s="55">
        <f t="shared" si="45"/>
      </c>
      <c r="AE393" s="207"/>
      <c r="AF393" s="208"/>
    </row>
    <row r="394" spans="2:32" ht="15.75">
      <c r="B394" s="233">
        <v>386</v>
      </c>
      <c r="C394" s="94"/>
      <c r="D394" s="95"/>
      <c r="E394" s="96"/>
      <c r="F394" s="14"/>
      <c r="G394" s="97"/>
      <c r="H394" s="14"/>
      <c r="I394" s="99"/>
      <c r="J394" s="163"/>
      <c r="K394" s="99"/>
      <c r="L394" s="243"/>
      <c r="M394" s="98"/>
      <c r="N394" s="99"/>
      <c r="O394" s="195"/>
      <c r="P394" s="14"/>
      <c r="Q394" s="189"/>
      <c r="R394" s="114">
        <f>IF(C394="","",VLOOKUP(C394,データ!$A$2:$D$240,2,FALSE))</f>
      </c>
      <c r="S394" s="115">
        <f>IF(C394="","",VLOOKUP(C394,データ!$A$2:$D$240,3,FALSE))</f>
      </c>
      <c r="T394" s="133">
        <f>IF(C394="","",VLOOKUP(C394,データ!$A$2:$D$240,4,FALSE))</f>
      </c>
      <c r="U394" s="100"/>
      <c r="V394" s="55"/>
      <c r="W394" s="203">
        <f t="shared" si="40"/>
      </c>
      <c r="X394" s="204">
        <f t="shared" si="41"/>
      </c>
      <c r="Y394" s="55">
        <f t="shared" si="44"/>
      </c>
      <c r="Z394" s="55">
        <f t="shared" si="45"/>
      </c>
      <c r="AE394" s="207"/>
      <c r="AF394" s="208"/>
    </row>
    <row r="395" spans="2:32" ht="15.75">
      <c r="B395" s="227">
        <v>387</v>
      </c>
      <c r="C395" s="60"/>
      <c r="D395" s="61"/>
      <c r="E395" s="62"/>
      <c r="F395" s="63"/>
      <c r="G395" s="64"/>
      <c r="H395" s="63"/>
      <c r="I395" s="90"/>
      <c r="J395" s="166"/>
      <c r="K395" s="90"/>
      <c r="L395" s="241"/>
      <c r="M395" s="65"/>
      <c r="N395" s="90"/>
      <c r="O395" s="197"/>
      <c r="P395" s="63"/>
      <c r="Q395" s="187"/>
      <c r="R395" s="108">
        <f>IF(C395="","",VLOOKUP(C395,データ!$A$2:$D$240,2,FALSE))</f>
      </c>
      <c r="S395" s="109">
        <f>IF(C395="","",VLOOKUP(C395,データ!$A$2:$D$240,3,FALSE))</f>
      </c>
      <c r="T395" s="131">
        <f>IF(C395="","",VLOOKUP(C395,データ!$A$2:$D$240,4,FALSE))</f>
      </c>
      <c r="U395" s="66"/>
      <c r="V395" s="55"/>
      <c r="W395" s="203">
        <f t="shared" si="40"/>
      </c>
      <c r="X395" s="204">
        <f t="shared" si="41"/>
      </c>
      <c r="Y395" s="55">
        <f t="shared" si="44"/>
      </c>
      <c r="Z395" s="55">
        <f t="shared" si="45"/>
      </c>
      <c r="AE395" s="207"/>
      <c r="AF395" s="208"/>
    </row>
    <row r="396" spans="2:32" ht="15.75">
      <c r="B396" s="227">
        <v>388</v>
      </c>
      <c r="C396" s="60"/>
      <c r="D396" s="61"/>
      <c r="E396" s="62"/>
      <c r="F396" s="63"/>
      <c r="G396" s="64"/>
      <c r="H396" s="63"/>
      <c r="I396" s="90"/>
      <c r="J396" s="166"/>
      <c r="K396" s="90"/>
      <c r="L396" s="241"/>
      <c r="M396" s="65"/>
      <c r="N396" s="90"/>
      <c r="O396" s="197"/>
      <c r="P396" s="63"/>
      <c r="Q396" s="187"/>
      <c r="R396" s="108">
        <f>IF(C396="","",VLOOKUP(C396,データ!$A$2:$D$240,2,FALSE))</f>
      </c>
      <c r="S396" s="109">
        <f>IF(C396="","",VLOOKUP(C396,データ!$A$2:$D$240,3,FALSE))</f>
      </c>
      <c r="T396" s="131">
        <f>IF(C396="","",VLOOKUP(C396,データ!$A$2:$D$240,4,FALSE))</f>
      </c>
      <c r="U396" s="66"/>
      <c r="V396" s="55"/>
      <c r="W396" s="203">
        <f t="shared" si="40"/>
      </c>
      <c r="X396" s="204">
        <f t="shared" si="41"/>
      </c>
      <c r="Y396" s="55">
        <f t="shared" si="44"/>
      </c>
      <c r="Z396" s="55">
        <f t="shared" si="45"/>
      </c>
      <c r="AE396" s="207"/>
      <c r="AF396" s="208"/>
    </row>
    <row r="397" spans="2:32" ht="15.75">
      <c r="B397" s="227">
        <v>389</v>
      </c>
      <c r="C397" s="60"/>
      <c r="D397" s="61"/>
      <c r="E397" s="62"/>
      <c r="F397" s="63"/>
      <c r="G397" s="64"/>
      <c r="H397" s="63"/>
      <c r="I397" s="90"/>
      <c r="J397" s="166"/>
      <c r="K397" s="90"/>
      <c r="L397" s="241"/>
      <c r="M397" s="65"/>
      <c r="N397" s="90"/>
      <c r="O397" s="197"/>
      <c r="P397" s="63"/>
      <c r="Q397" s="187"/>
      <c r="R397" s="108">
        <f>IF(C397="","",VLOOKUP(C397,データ!$A$2:$D$240,2,FALSE))</f>
      </c>
      <c r="S397" s="109">
        <f>IF(C397="","",VLOOKUP(C397,データ!$A$2:$D$240,3,FALSE))</f>
      </c>
      <c r="T397" s="131">
        <f>IF(C397="","",VLOOKUP(C397,データ!$A$2:$D$240,4,FALSE))</f>
      </c>
      <c r="U397" s="66"/>
      <c r="V397" s="55"/>
      <c r="W397" s="203">
        <f t="shared" si="40"/>
      </c>
      <c r="X397" s="204">
        <f t="shared" si="41"/>
      </c>
      <c r="Y397" s="55">
        <f>L397&amp;H397</f>
      </c>
      <c r="Z397" s="55">
        <f>J397&amp;H397</f>
      </c>
      <c r="AE397" s="207"/>
      <c r="AF397" s="208"/>
    </row>
    <row r="398" spans="2:32" ht="16.5" thickBot="1">
      <c r="B398" s="230">
        <v>390</v>
      </c>
      <c r="C398" s="67"/>
      <c r="D398" s="68"/>
      <c r="E398" s="69"/>
      <c r="F398" s="70"/>
      <c r="G398" s="71"/>
      <c r="H398" s="70"/>
      <c r="I398" s="93"/>
      <c r="J398" s="165"/>
      <c r="K398" s="93"/>
      <c r="L398" s="240"/>
      <c r="M398" s="72"/>
      <c r="N398" s="93"/>
      <c r="O398" s="196"/>
      <c r="P398" s="70"/>
      <c r="Q398" s="186"/>
      <c r="R398" s="117">
        <f>IF(C398="","",VLOOKUP(C398,データ!$A$2:$D$240,2,FALSE))</f>
      </c>
      <c r="S398" s="118">
        <f>IF(C398="","",VLOOKUP(C398,データ!$A$2:$D$240,3,FALSE))</f>
      </c>
      <c r="T398" s="129">
        <f>IF(C398="","",VLOOKUP(C398,データ!$A$2:$D$240,4,FALSE))</f>
      </c>
      <c r="U398" s="73"/>
      <c r="V398" s="55"/>
      <c r="W398" s="203">
        <f t="shared" si="40"/>
      </c>
      <c r="X398" s="204">
        <f t="shared" si="41"/>
      </c>
      <c r="Y398" s="55">
        <f>L398&amp;H398</f>
      </c>
      <c r="Z398" s="55">
        <f>J398&amp;H398</f>
      </c>
      <c r="AE398" s="207"/>
      <c r="AF398" s="208"/>
    </row>
    <row r="399" spans="2:32" ht="15.75">
      <c r="B399" s="234">
        <v>391</v>
      </c>
      <c r="C399" s="44"/>
      <c r="D399" s="37"/>
      <c r="E399" s="81"/>
      <c r="F399" s="15"/>
      <c r="G399" s="82"/>
      <c r="H399" s="15"/>
      <c r="I399" s="7"/>
      <c r="J399" s="161"/>
      <c r="K399" s="7"/>
      <c r="L399" s="238"/>
      <c r="M399" s="83"/>
      <c r="N399" s="7"/>
      <c r="O399" s="191"/>
      <c r="P399" s="15"/>
      <c r="Q399" s="180"/>
      <c r="R399" s="126">
        <f>IF(C399="","",VLOOKUP(C399,データ!$A$2:$D$240,2,FALSE))</f>
      </c>
      <c r="S399" s="127">
        <f>IF(C399="","",VLOOKUP(C399,データ!$A$2:$D$240,3,FALSE))</f>
      </c>
      <c r="T399" s="130">
        <f>IF(C399="","",VLOOKUP(C399,データ!$A$2:$D$240,4,FALSE))</f>
      </c>
      <c r="U399" s="84"/>
      <c r="V399" s="55"/>
      <c r="W399" s="203">
        <f t="shared" si="40"/>
      </c>
      <c r="X399" s="204">
        <f t="shared" si="41"/>
      </c>
      <c r="Y399" s="55">
        <f aca="true" t="shared" si="46" ref="Y399:Y406">L399&amp;H399</f>
      </c>
      <c r="Z399" s="55">
        <f aca="true" t="shared" si="47" ref="Z399:Z406">J399&amp;H399</f>
      </c>
      <c r="AE399" s="207"/>
      <c r="AF399" s="208"/>
    </row>
    <row r="400" spans="2:32" ht="15.75">
      <c r="B400" s="227">
        <v>392</v>
      </c>
      <c r="C400" s="60"/>
      <c r="D400" s="61"/>
      <c r="E400" s="62"/>
      <c r="F400" s="63"/>
      <c r="G400" s="64"/>
      <c r="H400" s="63"/>
      <c r="I400" s="90"/>
      <c r="J400" s="166"/>
      <c r="K400" s="90"/>
      <c r="L400" s="241"/>
      <c r="M400" s="65"/>
      <c r="N400" s="90"/>
      <c r="O400" s="197"/>
      <c r="P400" s="63"/>
      <c r="Q400" s="187"/>
      <c r="R400" s="108">
        <f>IF(C400="","",VLOOKUP(C400,データ!$A$2:$D$240,2,FALSE))</f>
      </c>
      <c r="S400" s="109">
        <f>IF(C400="","",VLOOKUP(C400,データ!$A$2:$D$240,3,FALSE))</f>
      </c>
      <c r="T400" s="131">
        <f>IF(C400="","",VLOOKUP(C400,データ!$A$2:$D$240,4,FALSE))</f>
      </c>
      <c r="U400" s="66"/>
      <c r="V400" s="55"/>
      <c r="W400" s="203">
        <f t="shared" si="40"/>
      </c>
      <c r="X400" s="204">
        <f t="shared" si="41"/>
      </c>
      <c r="Y400" s="55">
        <f t="shared" si="46"/>
      </c>
      <c r="Z400" s="55">
        <f t="shared" si="47"/>
      </c>
      <c r="AE400" s="207"/>
      <c r="AF400" s="208"/>
    </row>
    <row r="401" spans="2:32" ht="15.75">
      <c r="B401" s="227">
        <v>393</v>
      </c>
      <c r="C401" s="60"/>
      <c r="D401" s="61"/>
      <c r="E401" s="62"/>
      <c r="F401" s="63"/>
      <c r="G401" s="64"/>
      <c r="H401" s="63"/>
      <c r="I401" s="90"/>
      <c r="J401" s="166"/>
      <c r="K401" s="90"/>
      <c r="L401" s="241"/>
      <c r="M401" s="65"/>
      <c r="N401" s="90"/>
      <c r="O401" s="197"/>
      <c r="P401" s="63"/>
      <c r="Q401" s="187"/>
      <c r="R401" s="108">
        <f>IF(C401="","",VLOOKUP(C401,データ!$A$2:$D$240,2,FALSE))</f>
      </c>
      <c r="S401" s="109">
        <f>IF(C401="","",VLOOKUP(C401,データ!$A$2:$D$240,3,FALSE))</f>
      </c>
      <c r="T401" s="131">
        <f>IF(C401="","",VLOOKUP(C401,データ!$A$2:$D$240,4,FALSE))</f>
      </c>
      <c r="U401" s="66"/>
      <c r="V401" s="55"/>
      <c r="W401" s="203">
        <f t="shared" si="40"/>
      </c>
      <c r="X401" s="204">
        <f t="shared" si="41"/>
      </c>
      <c r="Y401" s="55">
        <f t="shared" si="46"/>
      </c>
      <c r="Z401" s="55">
        <f t="shared" si="47"/>
      </c>
      <c r="AE401" s="207"/>
      <c r="AF401" s="208"/>
    </row>
    <row r="402" spans="2:32" ht="15.75">
      <c r="B402" s="227">
        <v>394</v>
      </c>
      <c r="C402" s="60"/>
      <c r="D402" s="61"/>
      <c r="E402" s="62"/>
      <c r="F402" s="63"/>
      <c r="G402" s="64"/>
      <c r="H402" s="63"/>
      <c r="I402" s="90"/>
      <c r="J402" s="166"/>
      <c r="K402" s="90"/>
      <c r="L402" s="241"/>
      <c r="M402" s="65"/>
      <c r="N402" s="90"/>
      <c r="O402" s="197"/>
      <c r="P402" s="63"/>
      <c r="Q402" s="187"/>
      <c r="R402" s="108">
        <f>IF(C402="","",VLOOKUP(C402,データ!$A$2:$D$240,2,FALSE))</f>
      </c>
      <c r="S402" s="109">
        <f>IF(C402="","",VLOOKUP(C402,データ!$A$2:$D$240,3,FALSE))</f>
      </c>
      <c r="T402" s="131">
        <f>IF(C402="","",VLOOKUP(C402,データ!$A$2:$D$240,4,FALSE))</f>
      </c>
      <c r="U402" s="66"/>
      <c r="V402" s="55"/>
      <c r="W402" s="203">
        <f t="shared" si="40"/>
      </c>
      <c r="X402" s="204">
        <f t="shared" si="41"/>
      </c>
      <c r="Y402" s="55">
        <f t="shared" si="46"/>
      </c>
      <c r="Z402" s="55">
        <f t="shared" si="47"/>
      </c>
      <c r="AE402" s="207"/>
      <c r="AF402" s="208"/>
    </row>
    <row r="403" spans="2:32" ht="15.75">
      <c r="B403" s="230">
        <v>395</v>
      </c>
      <c r="C403" s="74"/>
      <c r="D403" s="75"/>
      <c r="E403" s="76"/>
      <c r="F403" s="77"/>
      <c r="G403" s="78"/>
      <c r="H403" s="77"/>
      <c r="I403" s="91"/>
      <c r="J403" s="167"/>
      <c r="K403" s="91"/>
      <c r="L403" s="242"/>
      <c r="M403" s="79"/>
      <c r="N403" s="91"/>
      <c r="O403" s="198"/>
      <c r="P403" s="77"/>
      <c r="Q403" s="188"/>
      <c r="R403" s="123">
        <f>IF(C403="","",VLOOKUP(C403,データ!$A$2:$D$240,2,FALSE))</f>
      </c>
      <c r="S403" s="124">
        <f>IF(C403="","",VLOOKUP(C403,データ!$A$2:$D$240,3,FALSE))</f>
      </c>
      <c r="T403" s="132">
        <f>IF(C403="","",VLOOKUP(C403,データ!$A$2:$D$240,4,FALSE))</f>
      </c>
      <c r="U403" s="80"/>
      <c r="V403" s="55"/>
      <c r="W403" s="203">
        <f t="shared" si="40"/>
      </c>
      <c r="X403" s="204">
        <f t="shared" si="41"/>
      </c>
      <c r="Y403" s="55">
        <f t="shared" si="46"/>
      </c>
      <c r="Z403" s="55">
        <f t="shared" si="47"/>
      </c>
      <c r="AE403" s="207"/>
      <c r="AF403" s="208"/>
    </row>
    <row r="404" spans="2:32" ht="15.75">
      <c r="B404" s="233">
        <v>396</v>
      </c>
      <c r="C404" s="94"/>
      <c r="D404" s="95"/>
      <c r="E404" s="96"/>
      <c r="F404" s="14"/>
      <c r="G404" s="97"/>
      <c r="H404" s="14"/>
      <c r="I404" s="99"/>
      <c r="J404" s="163"/>
      <c r="K404" s="99"/>
      <c r="L404" s="243"/>
      <c r="M404" s="98"/>
      <c r="N404" s="99"/>
      <c r="O404" s="195"/>
      <c r="P404" s="14"/>
      <c r="Q404" s="189"/>
      <c r="R404" s="114">
        <f>IF(C404="","",VLOOKUP(C404,データ!$A$2:$D$240,2,FALSE))</f>
      </c>
      <c r="S404" s="115">
        <f>IF(C404="","",VLOOKUP(C404,データ!$A$2:$D$240,3,FALSE))</f>
      </c>
      <c r="T404" s="133">
        <f>IF(C404="","",VLOOKUP(C404,データ!$A$2:$D$240,4,FALSE))</f>
      </c>
      <c r="U404" s="100"/>
      <c r="V404" s="55"/>
      <c r="W404" s="203">
        <f t="shared" si="40"/>
      </c>
      <c r="X404" s="204">
        <f t="shared" si="41"/>
      </c>
      <c r="Y404" s="55">
        <f t="shared" si="46"/>
      </c>
      <c r="Z404" s="55">
        <f t="shared" si="47"/>
      </c>
      <c r="AE404" s="207"/>
      <c r="AF404" s="208"/>
    </row>
    <row r="405" spans="2:32" ht="15.75">
      <c r="B405" s="227">
        <v>397</v>
      </c>
      <c r="C405" s="60"/>
      <c r="D405" s="61"/>
      <c r="E405" s="62"/>
      <c r="F405" s="63"/>
      <c r="G405" s="64"/>
      <c r="H405" s="63"/>
      <c r="I405" s="90"/>
      <c r="J405" s="166"/>
      <c r="K405" s="90"/>
      <c r="L405" s="241"/>
      <c r="M405" s="65"/>
      <c r="N405" s="90"/>
      <c r="O405" s="197"/>
      <c r="P405" s="63"/>
      <c r="Q405" s="187"/>
      <c r="R405" s="108">
        <f>IF(C405="","",VLOOKUP(C405,データ!$A$2:$D$240,2,FALSE))</f>
      </c>
      <c r="S405" s="109">
        <f>IF(C405="","",VLOOKUP(C405,データ!$A$2:$D$240,3,FALSE))</f>
      </c>
      <c r="T405" s="131">
        <f>IF(C405="","",VLOOKUP(C405,データ!$A$2:$D$240,4,FALSE))</f>
      </c>
      <c r="U405" s="66"/>
      <c r="V405" s="55"/>
      <c r="W405" s="203">
        <f t="shared" si="40"/>
      </c>
      <c r="X405" s="204">
        <f t="shared" si="41"/>
      </c>
      <c r="Y405" s="55">
        <f t="shared" si="46"/>
      </c>
      <c r="Z405" s="55">
        <f t="shared" si="47"/>
      </c>
      <c r="AE405" s="207"/>
      <c r="AF405" s="208"/>
    </row>
    <row r="406" spans="2:32" ht="15.75">
      <c r="B406" s="227">
        <v>398</v>
      </c>
      <c r="C406" s="60"/>
      <c r="D406" s="61"/>
      <c r="E406" s="62"/>
      <c r="F406" s="63"/>
      <c r="G406" s="64"/>
      <c r="H406" s="63"/>
      <c r="I406" s="90"/>
      <c r="J406" s="166"/>
      <c r="K406" s="90"/>
      <c r="L406" s="241"/>
      <c r="M406" s="65"/>
      <c r="N406" s="90"/>
      <c r="O406" s="197"/>
      <c r="P406" s="63"/>
      <c r="Q406" s="187"/>
      <c r="R406" s="108">
        <f>IF(C406="","",VLOOKUP(C406,データ!$A$2:$D$240,2,FALSE))</f>
      </c>
      <c r="S406" s="109">
        <f>IF(C406="","",VLOOKUP(C406,データ!$A$2:$D$240,3,FALSE))</f>
      </c>
      <c r="T406" s="131">
        <f>IF(C406="","",VLOOKUP(C406,データ!$A$2:$D$240,4,FALSE))</f>
      </c>
      <c r="U406" s="66"/>
      <c r="V406" s="55"/>
      <c r="W406" s="203">
        <f t="shared" si="40"/>
      </c>
      <c r="X406" s="204">
        <f t="shared" si="41"/>
      </c>
      <c r="Y406" s="55">
        <f t="shared" si="46"/>
      </c>
      <c r="Z406" s="55">
        <f t="shared" si="47"/>
      </c>
      <c r="AE406" s="207"/>
      <c r="AF406" s="208"/>
    </row>
    <row r="407" spans="2:32" ht="15.75">
      <c r="B407" s="227">
        <v>399</v>
      </c>
      <c r="C407" s="60"/>
      <c r="D407" s="61"/>
      <c r="E407" s="62"/>
      <c r="F407" s="63"/>
      <c r="G407" s="64"/>
      <c r="H407" s="63"/>
      <c r="I407" s="90"/>
      <c r="J407" s="166"/>
      <c r="K407" s="90"/>
      <c r="L407" s="241"/>
      <c r="M407" s="65"/>
      <c r="N407" s="90"/>
      <c r="O407" s="197"/>
      <c r="P407" s="63"/>
      <c r="Q407" s="187"/>
      <c r="R407" s="108">
        <f>IF(C407="","",VLOOKUP(C407,データ!$A$2:$D$240,2,FALSE))</f>
      </c>
      <c r="S407" s="109">
        <f>IF(C407="","",VLOOKUP(C407,データ!$A$2:$D$240,3,FALSE))</f>
      </c>
      <c r="T407" s="131">
        <f>IF(C407="","",VLOOKUP(C407,データ!$A$2:$D$240,4,FALSE))</f>
      </c>
      <c r="U407" s="66"/>
      <c r="V407" s="55"/>
      <c r="W407" s="203">
        <f t="shared" si="40"/>
      </c>
      <c r="X407" s="204">
        <f t="shared" si="41"/>
      </c>
      <c r="Y407" s="55">
        <f>L407&amp;H407</f>
      </c>
      <c r="Z407" s="55">
        <f>J407&amp;H407</f>
      </c>
      <c r="AE407" s="207"/>
      <c r="AF407" s="208"/>
    </row>
    <row r="408" spans="2:32" ht="16.5" thickBot="1">
      <c r="B408" s="230">
        <v>400</v>
      </c>
      <c r="C408" s="67"/>
      <c r="D408" s="68"/>
      <c r="E408" s="69"/>
      <c r="F408" s="70"/>
      <c r="G408" s="71"/>
      <c r="H408" s="70"/>
      <c r="I408" s="93"/>
      <c r="J408" s="165"/>
      <c r="K408" s="93"/>
      <c r="L408" s="240"/>
      <c r="M408" s="72"/>
      <c r="N408" s="93"/>
      <c r="O408" s="196"/>
      <c r="P408" s="70"/>
      <c r="Q408" s="186"/>
      <c r="R408" s="117">
        <f>IF(C408="","",VLOOKUP(C408,データ!$A$2:$D$240,2,FALSE))</f>
      </c>
      <c r="S408" s="118">
        <f>IF(C408="","",VLOOKUP(C408,データ!$A$2:$D$240,3,FALSE))</f>
      </c>
      <c r="T408" s="129">
        <f>IF(C408="","",VLOOKUP(C408,データ!$A$2:$D$240,4,FALSE))</f>
      </c>
      <c r="U408" s="73"/>
      <c r="V408" s="55"/>
      <c r="W408" s="203">
        <f t="shared" si="40"/>
      </c>
      <c r="X408" s="204">
        <f t="shared" si="41"/>
      </c>
      <c r="Y408" s="55">
        <f>L408&amp;H408</f>
      </c>
      <c r="Z408" s="55">
        <f>J408&amp;H408</f>
      </c>
      <c r="AE408" s="207"/>
      <c r="AF408" s="208"/>
    </row>
    <row r="409" spans="2:32" ht="15.75">
      <c r="B409" s="234">
        <v>401</v>
      </c>
      <c r="C409" s="44"/>
      <c r="D409" s="37"/>
      <c r="E409" s="81"/>
      <c r="F409" s="15"/>
      <c r="G409" s="82"/>
      <c r="H409" s="15"/>
      <c r="I409" s="7"/>
      <c r="J409" s="161"/>
      <c r="K409" s="7"/>
      <c r="L409" s="238"/>
      <c r="M409" s="83"/>
      <c r="N409" s="7"/>
      <c r="O409" s="191"/>
      <c r="P409" s="15"/>
      <c r="Q409" s="180"/>
      <c r="R409" s="126">
        <f>IF(C409="","",VLOOKUP(C409,データ!$A$2:$D$240,2,FALSE))</f>
      </c>
      <c r="S409" s="127">
        <f>IF(C409="","",VLOOKUP(C409,データ!$A$2:$D$240,3,FALSE))</f>
      </c>
      <c r="T409" s="130">
        <f>IF(C409="","",VLOOKUP(C409,データ!$A$2:$D$240,4,FALSE))</f>
      </c>
      <c r="U409" s="84"/>
      <c r="V409" s="55"/>
      <c r="W409" s="203">
        <f t="shared" si="40"/>
      </c>
      <c r="X409" s="204">
        <f t="shared" si="41"/>
      </c>
      <c r="Y409" s="55">
        <f aca="true" t="shared" si="48" ref="Y409:Y416">L409&amp;H409</f>
      </c>
      <c r="Z409" s="55">
        <f aca="true" t="shared" si="49" ref="Z409:Z416">J409&amp;H409</f>
      </c>
      <c r="AE409" s="207"/>
      <c r="AF409" s="208"/>
    </row>
    <row r="410" spans="2:32" ht="15.75">
      <c r="B410" s="227">
        <v>402</v>
      </c>
      <c r="C410" s="60"/>
      <c r="D410" s="61"/>
      <c r="E410" s="62"/>
      <c r="F410" s="63"/>
      <c r="G410" s="64"/>
      <c r="H410" s="63"/>
      <c r="I410" s="90"/>
      <c r="J410" s="166"/>
      <c r="K410" s="90"/>
      <c r="L410" s="241"/>
      <c r="M410" s="65"/>
      <c r="N410" s="90"/>
      <c r="O410" s="197"/>
      <c r="P410" s="63"/>
      <c r="Q410" s="187"/>
      <c r="R410" s="108">
        <f>IF(C410="","",VLOOKUP(C410,データ!$A$2:$D$240,2,FALSE))</f>
      </c>
      <c r="S410" s="109">
        <f>IF(C410="","",VLOOKUP(C410,データ!$A$2:$D$240,3,FALSE))</f>
      </c>
      <c r="T410" s="131">
        <f>IF(C410="","",VLOOKUP(C410,データ!$A$2:$D$240,4,FALSE))</f>
      </c>
      <c r="U410" s="66"/>
      <c r="V410" s="55"/>
      <c r="W410" s="203">
        <f aca="true" t="shared" si="50" ref="W410:W419">IF(ISBLANK(U410),"",$W$7)</f>
      </c>
      <c r="X410" s="204">
        <f aca="true" t="shared" si="51" ref="X410:X419">W410&amp;H410</f>
      </c>
      <c r="Y410" s="55">
        <f t="shared" si="48"/>
      </c>
      <c r="Z410" s="55">
        <f t="shared" si="49"/>
      </c>
      <c r="AE410" s="207"/>
      <c r="AF410" s="208"/>
    </row>
    <row r="411" spans="2:32" ht="15.75">
      <c r="B411" s="227">
        <v>403</v>
      </c>
      <c r="C411" s="60"/>
      <c r="D411" s="61"/>
      <c r="E411" s="62"/>
      <c r="F411" s="63"/>
      <c r="G411" s="64"/>
      <c r="H411" s="63"/>
      <c r="I411" s="90"/>
      <c r="J411" s="166"/>
      <c r="K411" s="90"/>
      <c r="L411" s="241"/>
      <c r="M411" s="65"/>
      <c r="N411" s="90"/>
      <c r="O411" s="197"/>
      <c r="P411" s="63"/>
      <c r="Q411" s="187"/>
      <c r="R411" s="108">
        <f>IF(C411="","",VLOOKUP(C411,データ!$A$2:$D$240,2,FALSE))</f>
      </c>
      <c r="S411" s="109">
        <f>IF(C411="","",VLOOKUP(C411,データ!$A$2:$D$240,3,FALSE))</f>
      </c>
      <c r="T411" s="131">
        <f>IF(C411="","",VLOOKUP(C411,データ!$A$2:$D$240,4,FALSE))</f>
      </c>
      <c r="U411" s="66"/>
      <c r="V411" s="55"/>
      <c r="W411" s="203">
        <f t="shared" si="50"/>
      </c>
      <c r="X411" s="204">
        <f t="shared" si="51"/>
      </c>
      <c r="Y411" s="55">
        <f t="shared" si="48"/>
      </c>
      <c r="Z411" s="55">
        <f t="shared" si="49"/>
      </c>
      <c r="AE411" s="207"/>
      <c r="AF411" s="208"/>
    </row>
    <row r="412" spans="2:32" ht="15.75">
      <c r="B412" s="227">
        <v>404</v>
      </c>
      <c r="C412" s="60"/>
      <c r="D412" s="61"/>
      <c r="E412" s="62"/>
      <c r="F412" s="63"/>
      <c r="G412" s="64"/>
      <c r="H412" s="63"/>
      <c r="I412" s="90"/>
      <c r="J412" s="166"/>
      <c r="K412" s="90"/>
      <c r="L412" s="241"/>
      <c r="M412" s="65"/>
      <c r="N412" s="90"/>
      <c r="O412" s="197"/>
      <c r="P412" s="63"/>
      <c r="Q412" s="187"/>
      <c r="R412" s="108">
        <f>IF(C412="","",VLOOKUP(C412,データ!$A$2:$D$240,2,FALSE))</f>
      </c>
      <c r="S412" s="109">
        <f>IF(C412="","",VLOOKUP(C412,データ!$A$2:$D$240,3,FALSE))</f>
      </c>
      <c r="T412" s="131">
        <f>IF(C412="","",VLOOKUP(C412,データ!$A$2:$D$240,4,FALSE))</f>
      </c>
      <c r="U412" s="66"/>
      <c r="V412" s="55"/>
      <c r="W412" s="203">
        <f t="shared" si="50"/>
      </c>
      <c r="X412" s="204">
        <f t="shared" si="51"/>
      </c>
      <c r="Y412" s="55">
        <f t="shared" si="48"/>
      </c>
      <c r="Z412" s="55">
        <f t="shared" si="49"/>
      </c>
      <c r="AE412" s="207"/>
      <c r="AF412" s="208"/>
    </row>
    <row r="413" spans="2:32" ht="15.75">
      <c r="B413" s="230">
        <v>405</v>
      </c>
      <c r="C413" s="74"/>
      <c r="D413" s="75"/>
      <c r="E413" s="76"/>
      <c r="F413" s="77"/>
      <c r="G413" s="78"/>
      <c r="H413" s="77"/>
      <c r="I413" s="91"/>
      <c r="J413" s="167"/>
      <c r="K413" s="91"/>
      <c r="L413" s="242"/>
      <c r="M413" s="79"/>
      <c r="N413" s="91"/>
      <c r="O413" s="198"/>
      <c r="P413" s="77"/>
      <c r="Q413" s="188"/>
      <c r="R413" s="123">
        <f>IF(C413="","",VLOOKUP(C413,データ!$A$2:$D$240,2,FALSE))</f>
      </c>
      <c r="S413" s="124">
        <f>IF(C413="","",VLOOKUP(C413,データ!$A$2:$D$240,3,FALSE))</f>
      </c>
      <c r="T413" s="132">
        <f>IF(C413="","",VLOOKUP(C413,データ!$A$2:$D$240,4,FALSE))</f>
      </c>
      <c r="U413" s="80"/>
      <c r="V413" s="55"/>
      <c r="W413" s="203">
        <f t="shared" si="50"/>
      </c>
      <c r="X413" s="204">
        <f t="shared" si="51"/>
      </c>
      <c r="Y413" s="55">
        <f t="shared" si="48"/>
      </c>
      <c r="Z413" s="55">
        <f t="shared" si="49"/>
      </c>
      <c r="AE413" s="207"/>
      <c r="AF413" s="208"/>
    </row>
    <row r="414" spans="2:32" ht="15.75">
      <c r="B414" s="233">
        <v>406</v>
      </c>
      <c r="C414" s="94"/>
      <c r="D414" s="95"/>
      <c r="E414" s="96"/>
      <c r="F414" s="14"/>
      <c r="G414" s="97"/>
      <c r="H414" s="14"/>
      <c r="I414" s="99"/>
      <c r="J414" s="163"/>
      <c r="K414" s="99"/>
      <c r="L414" s="243"/>
      <c r="M414" s="98"/>
      <c r="N414" s="99"/>
      <c r="O414" s="195"/>
      <c r="P414" s="14"/>
      <c r="Q414" s="189"/>
      <c r="R414" s="114">
        <f>IF(C414="","",VLOOKUP(C414,データ!$A$2:$D$240,2,FALSE))</f>
      </c>
      <c r="S414" s="115">
        <f>IF(C414="","",VLOOKUP(C414,データ!$A$2:$D$240,3,FALSE))</f>
      </c>
      <c r="T414" s="133">
        <f>IF(C414="","",VLOOKUP(C414,データ!$A$2:$D$240,4,FALSE))</f>
      </c>
      <c r="U414" s="100"/>
      <c r="V414" s="55"/>
      <c r="W414" s="203">
        <f t="shared" si="50"/>
      </c>
      <c r="X414" s="204">
        <f t="shared" si="51"/>
      </c>
      <c r="Y414" s="55">
        <f t="shared" si="48"/>
      </c>
      <c r="Z414" s="55">
        <f t="shared" si="49"/>
      </c>
      <c r="AE414" s="207"/>
      <c r="AF414" s="208"/>
    </row>
    <row r="415" spans="2:32" ht="15.75">
      <c r="B415" s="227">
        <v>407</v>
      </c>
      <c r="C415" s="60"/>
      <c r="D415" s="61"/>
      <c r="E415" s="62"/>
      <c r="F415" s="63"/>
      <c r="G415" s="64"/>
      <c r="H415" s="63"/>
      <c r="I415" s="90"/>
      <c r="J415" s="166"/>
      <c r="K415" s="90"/>
      <c r="L415" s="241"/>
      <c r="M415" s="65"/>
      <c r="N415" s="90"/>
      <c r="O415" s="197"/>
      <c r="P415" s="63"/>
      <c r="Q415" s="187"/>
      <c r="R415" s="108">
        <f>IF(C415="","",VLOOKUP(C415,データ!$A$2:$D$240,2,FALSE))</f>
      </c>
      <c r="S415" s="109">
        <f>IF(C415="","",VLOOKUP(C415,データ!$A$2:$D$240,3,FALSE))</f>
      </c>
      <c r="T415" s="131">
        <f>IF(C415="","",VLOOKUP(C415,データ!$A$2:$D$240,4,FALSE))</f>
      </c>
      <c r="U415" s="66"/>
      <c r="V415" s="55"/>
      <c r="W415" s="203">
        <f t="shared" si="50"/>
      </c>
      <c r="X415" s="204">
        <f t="shared" si="51"/>
      </c>
      <c r="Y415" s="55">
        <f t="shared" si="48"/>
      </c>
      <c r="Z415" s="55">
        <f t="shared" si="49"/>
      </c>
      <c r="AE415" s="207"/>
      <c r="AF415" s="208"/>
    </row>
    <row r="416" spans="2:32" ht="15.75">
      <c r="B416" s="227">
        <v>408</v>
      </c>
      <c r="C416" s="60"/>
      <c r="D416" s="61"/>
      <c r="E416" s="62"/>
      <c r="F416" s="63"/>
      <c r="G416" s="64"/>
      <c r="H416" s="63"/>
      <c r="I416" s="90"/>
      <c r="J416" s="166"/>
      <c r="K416" s="90"/>
      <c r="L416" s="241"/>
      <c r="M416" s="65"/>
      <c r="N416" s="90"/>
      <c r="O416" s="197"/>
      <c r="P416" s="63"/>
      <c r="Q416" s="187"/>
      <c r="R416" s="108">
        <f>IF(C416="","",VLOOKUP(C416,データ!$A$2:$D$240,2,FALSE))</f>
      </c>
      <c r="S416" s="109">
        <f>IF(C416="","",VLOOKUP(C416,データ!$A$2:$D$240,3,FALSE))</f>
      </c>
      <c r="T416" s="131">
        <f>IF(C416="","",VLOOKUP(C416,データ!$A$2:$D$240,4,FALSE))</f>
      </c>
      <c r="U416" s="66"/>
      <c r="V416" s="55"/>
      <c r="W416" s="203">
        <f t="shared" si="50"/>
      </c>
      <c r="X416" s="204">
        <f t="shared" si="51"/>
      </c>
      <c r="Y416" s="55">
        <f t="shared" si="48"/>
      </c>
      <c r="Z416" s="55">
        <f t="shared" si="49"/>
      </c>
      <c r="AE416" s="207"/>
      <c r="AF416" s="208"/>
    </row>
    <row r="417" spans="2:32" ht="15.75">
      <c r="B417" s="227">
        <v>409</v>
      </c>
      <c r="C417" s="60"/>
      <c r="D417" s="61"/>
      <c r="E417" s="62"/>
      <c r="F417" s="63"/>
      <c r="G417" s="64"/>
      <c r="H417" s="63"/>
      <c r="I417" s="90"/>
      <c r="J417" s="166"/>
      <c r="K417" s="90"/>
      <c r="L417" s="241"/>
      <c r="M417" s="65"/>
      <c r="N417" s="90"/>
      <c r="O417" s="197"/>
      <c r="P417" s="63"/>
      <c r="Q417" s="187"/>
      <c r="R417" s="108">
        <f>IF(C417="","",VLOOKUP(C417,データ!$A$2:$D$240,2,FALSE))</f>
      </c>
      <c r="S417" s="109">
        <f>IF(C417="","",VLOOKUP(C417,データ!$A$2:$D$240,3,FALSE))</f>
      </c>
      <c r="T417" s="131">
        <f>IF(C417="","",VLOOKUP(C417,データ!$A$2:$D$240,4,FALSE))</f>
      </c>
      <c r="U417" s="66"/>
      <c r="V417" s="55"/>
      <c r="W417" s="203">
        <f t="shared" si="50"/>
      </c>
      <c r="X417" s="204">
        <f t="shared" si="51"/>
      </c>
      <c r="Y417" s="55">
        <f>L417&amp;H417</f>
      </c>
      <c r="Z417" s="55">
        <f>J417&amp;H417</f>
      </c>
      <c r="AE417" s="207"/>
      <c r="AF417" s="208"/>
    </row>
    <row r="418" spans="2:32" ht="16.5" thickBot="1">
      <c r="B418" s="236">
        <v>410</v>
      </c>
      <c r="C418" s="67"/>
      <c r="D418" s="68"/>
      <c r="E418" s="69"/>
      <c r="F418" s="70"/>
      <c r="G418" s="71"/>
      <c r="H418" s="70"/>
      <c r="I418" s="93"/>
      <c r="J418" s="165"/>
      <c r="K418" s="93"/>
      <c r="L418" s="240"/>
      <c r="M418" s="72"/>
      <c r="N418" s="93"/>
      <c r="O418" s="196"/>
      <c r="P418" s="70"/>
      <c r="Q418" s="186"/>
      <c r="R418" s="117">
        <f>IF(C418="","",VLOOKUP(C418,データ!$A$2:$D$240,2,FALSE))</f>
      </c>
      <c r="S418" s="118">
        <f>IF(C418="","",VLOOKUP(C418,データ!$A$2:$D$240,3,FALSE))</f>
      </c>
      <c r="T418" s="129">
        <f>IF(C418="","",VLOOKUP(C418,データ!$A$2:$D$240,4,FALSE))</f>
      </c>
      <c r="U418" s="73"/>
      <c r="V418" s="55"/>
      <c r="W418" s="203">
        <f t="shared" si="50"/>
      </c>
      <c r="X418" s="204">
        <f t="shared" si="51"/>
      </c>
      <c r="Y418" s="55">
        <f>L418&amp;H418</f>
      </c>
      <c r="Z418" s="55">
        <f>J418&amp;H418</f>
      </c>
      <c r="AE418" s="207"/>
      <c r="AF418" s="208"/>
    </row>
    <row r="419" spans="2:32" ht="15.75">
      <c r="B419" s="234">
        <v>411</v>
      </c>
      <c r="C419" s="44"/>
      <c r="D419" s="37"/>
      <c r="E419" s="81"/>
      <c r="F419" s="15"/>
      <c r="G419" s="82"/>
      <c r="H419" s="15"/>
      <c r="I419" s="7"/>
      <c r="J419" s="161"/>
      <c r="K419" s="7"/>
      <c r="L419" s="238"/>
      <c r="M419" s="83"/>
      <c r="N419" s="7"/>
      <c r="O419" s="191"/>
      <c r="P419" s="15"/>
      <c r="Q419" s="180"/>
      <c r="R419" s="126">
        <f>IF(C419="","",VLOOKUP(C419,データ!$A$2:$D$240,2,FALSE))</f>
      </c>
      <c r="S419" s="127">
        <f>IF(C419="","",VLOOKUP(C419,データ!$A$2:$D$240,3,FALSE))</f>
      </c>
      <c r="T419" s="130">
        <f>IF(C419="","",VLOOKUP(C419,データ!$A$2:$D$240,4,FALSE))</f>
      </c>
      <c r="U419" s="84"/>
      <c r="V419" s="55"/>
      <c r="W419" s="203">
        <f t="shared" si="50"/>
      </c>
      <c r="X419" s="204">
        <f t="shared" si="51"/>
      </c>
      <c r="Y419" s="55">
        <f aca="true" t="shared" si="52" ref="Y419:Y426">L419&amp;H419</f>
      </c>
      <c r="Z419" s="55">
        <f aca="true" t="shared" si="53" ref="Z419:Z426">J419&amp;H419</f>
      </c>
      <c r="AE419" s="207"/>
      <c r="AF419" s="208"/>
    </row>
    <row r="420" spans="2:32" ht="15.75">
      <c r="B420" s="227">
        <v>412</v>
      </c>
      <c r="C420" s="60"/>
      <c r="D420" s="61"/>
      <c r="E420" s="62"/>
      <c r="F420" s="63"/>
      <c r="G420" s="64"/>
      <c r="H420" s="63"/>
      <c r="I420" s="90"/>
      <c r="J420" s="166"/>
      <c r="K420" s="90"/>
      <c r="L420" s="241"/>
      <c r="M420" s="65"/>
      <c r="N420" s="90"/>
      <c r="O420" s="197"/>
      <c r="P420" s="63"/>
      <c r="Q420" s="187"/>
      <c r="R420" s="108">
        <f>IF(C420="","",VLOOKUP(C420,データ!$A$2:$D$240,2,FALSE))</f>
      </c>
      <c r="S420" s="109">
        <f>IF(C420="","",VLOOKUP(C420,データ!$A$2:$D$240,3,FALSE))</f>
      </c>
      <c r="T420" s="131">
        <f>IF(C420="","",VLOOKUP(C420,データ!$A$2:$D$240,4,FALSE))</f>
      </c>
      <c r="U420" s="66"/>
      <c r="V420" s="55"/>
      <c r="W420" s="203">
        <f aca="true" t="shared" si="54" ref="W420:W429">IF(ISBLANK(U420),"",$W$7)</f>
      </c>
      <c r="X420" s="204">
        <f aca="true" t="shared" si="55" ref="X420:X429">W420&amp;H420</f>
      </c>
      <c r="Y420" s="55">
        <f t="shared" si="52"/>
      </c>
      <c r="Z420" s="55">
        <f t="shared" si="53"/>
      </c>
      <c r="AE420" s="207"/>
      <c r="AF420" s="208"/>
    </row>
    <row r="421" spans="2:32" ht="15.75">
      <c r="B421" s="227">
        <v>413</v>
      </c>
      <c r="C421" s="60"/>
      <c r="D421" s="61"/>
      <c r="E421" s="62"/>
      <c r="F421" s="63"/>
      <c r="G421" s="64"/>
      <c r="H421" s="63"/>
      <c r="I421" s="90"/>
      <c r="J421" s="166"/>
      <c r="K421" s="90"/>
      <c r="L421" s="241"/>
      <c r="M421" s="65"/>
      <c r="N421" s="90"/>
      <c r="O421" s="197"/>
      <c r="P421" s="63"/>
      <c r="Q421" s="187"/>
      <c r="R421" s="108">
        <f>IF(C421="","",VLOOKUP(C421,データ!$A$2:$D$240,2,FALSE))</f>
      </c>
      <c r="S421" s="109">
        <f>IF(C421="","",VLOOKUP(C421,データ!$A$2:$D$240,3,FALSE))</f>
      </c>
      <c r="T421" s="131">
        <f>IF(C421="","",VLOOKUP(C421,データ!$A$2:$D$240,4,FALSE))</f>
      </c>
      <c r="U421" s="66"/>
      <c r="V421" s="55"/>
      <c r="W421" s="203">
        <f t="shared" si="54"/>
      </c>
      <c r="X421" s="204">
        <f t="shared" si="55"/>
      </c>
      <c r="Y421" s="55">
        <f t="shared" si="52"/>
      </c>
      <c r="Z421" s="55">
        <f t="shared" si="53"/>
      </c>
      <c r="AE421" s="207"/>
      <c r="AF421" s="208"/>
    </row>
    <row r="422" spans="2:32" ht="15.75">
      <c r="B422" s="227">
        <v>414</v>
      </c>
      <c r="C422" s="60"/>
      <c r="D422" s="61"/>
      <c r="E422" s="62"/>
      <c r="F422" s="63"/>
      <c r="G422" s="64"/>
      <c r="H422" s="63"/>
      <c r="I422" s="90"/>
      <c r="J422" s="166"/>
      <c r="K422" s="90"/>
      <c r="L422" s="241"/>
      <c r="M422" s="65"/>
      <c r="N422" s="90"/>
      <c r="O422" s="197"/>
      <c r="P422" s="63"/>
      <c r="Q422" s="187"/>
      <c r="R422" s="108">
        <f>IF(C422="","",VLOOKUP(C422,データ!$A$2:$D$240,2,FALSE))</f>
      </c>
      <c r="S422" s="109">
        <f>IF(C422="","",VLOOKUP(C422,データ!$A$2:$D$240,3,FALSE))</f>
      </c>
      <c r="T422" s="131">
        <f>IF(C422="","",VLOOKUP(C422,データ!$A$2:$D$240,4,FALSE))</f>
      </c>
      <c r="U422" s="66"/>
      <c r="V422" s="55"/>
      <c r="W422" s="203">
        <f t="shared" si="54"/>
      </c>
      <c r="X422" s="204">
        <f t="shared" si="55"/>
      </c>
      <c r="Y422" s="55">
        <f t="shared" si="52"/>
      </c>
      <c r="Z422" s="55">
        <f t="shared" si="53"/>
      </c>
      <c r="AE422" s="207"/>
      <c r="AF422" s="208"/>
    </row>
    <row r="423" spans="2:32" ht="15.75">
      <c r="B423" s="230">
        <v>415</v>
      </c>
      <c r="C423" s="74"/>
      <c r="D423" s="75"/>
      <c r="E423" s="76"/>
      <c r="F423" s="77"/>
      <c r="G423" s="78"/>
      <c r="H423" s="77"/>
      <c r="I423" s="91"/>
      <c r="J423" s="167"/>
      <c r="K423" s="91"/>
      <c r="L423" s="242"/>
      <c r="M423" s="79"/>
      <c r="N423" s="91"/>
      <c r="O423" s="198"/>
      <c r="P423" s="77"/>
      <c r="Q423" s="188"/>
      <c r="R423" s="123">
        <f>IF(C423="","",VLOOKUP(C423,データ!$A$2:$D$240,2,FALSE))</f>
      </c>
      <c r="S423" s="124">
        <f>IF(C423="","",VLOOKUP(C423,データ!$A$2:$D$240,3,FALSE))</f>
      </c>
      <c r="T423" s="132">
        <f>IF(C423="","",VLOOKUP(C423,データ!$A$2:$D$240,4,FALSE))</f>
      </c>
      <c r="U423" s="80"/>
      <c r="V423" s="55"/>
      <c r="W423" s="203">
        <f t="shared" si="54"/>
      </c>
      <c r="X423" s="204">
        <f t="shared" si="55"/>
      </c>
      <c r="Y423" s="55">
        <f t="shared" si="52"/>
      </c>
      <c r="Z423" s="55">
        <f t="shared" si="53"/>
      </c>
      <c r="AE423" s="207"/>
      <c r="AF423" s="208"/>
    </row>
    <row r="424" spans="2:32" ht="15.75">
      <c r="B424" s="233">
        <v>416</v>
      </c>
      <c r="C424" s="94"/>
      <c r="D424" s="95"/>
      <c r="E424" s="96"/>
      <c r="F424" s="14"/>
      <c r="G424" s="97"/>
      <c r="H424" s="14"/>
      <c r="I424" s="99"/>
      <c r="J424" s="163"/>
      <c r="K424" s="99"/>
      <c r="L424" s="243"/>
      <c r="M424" s="98"/>
      <c r="N424" s="99"/>
      <c r="O424" s="195"/>
      <c r="P424" s="14"/>
      <c r="Q424" s="189"/>
      <c r="R424" s="114">
        <f>IF(C424="","",VLOOKUP(C424,データ!$A$2:$D$240,2,FALSE))</f>
      </c>
      <c r="S424" s="115">
        <f>IF(C424="","",VLOOKUP(C424,データ!$A$2:$D$240,3,FALSE))</f>
      </c>
      <c r="T424" s="133">
        <f>IF(C424="","",VLOOKUP(C424,データ!$A$2:$D$240,4,FALSE))</f>
      </c>
      <c r="U424" s="100"/>
      <c r="V424" s="55"/>
      <c r="W424" s="203">
        <f t="shared" si="54"/>
      </c>
      <c r="X424" s="204">
        <f t="shared" si="55"/>
      </c>
      <c r="Y424" s="55">
        <f t="shared" si="52"/>
      </c>
      <c r="Z424" s="55">
        <f t="shared" si="53"/>
      </c>
      <c r="AE424" s="207"/>
      <c r="AF424" s="208"/>
    </row>
    <row r="425" spans="2:32" ht="15.75">
      <c r="B425" s="227">
        <v>417</v>
      </c>
      <c r="C425" s="60"/>
      <c r="D425" s="61"/>
      <c r="E425" s="62"/>
      <c r="F425" s="63"/>
      <c r="G425" s="64"/>
      <c r="H425" s="63"/>
      <c r="I425" s="90"/>
      <c r="J425" s="166"/>
      <c r="K425" s="90"/>
      <c r="L425" s="241"/>
      <c r="M425" s="65"/>
      <c r="N425" s="90"/>
      <c r="O425" s="197"/>
      <c r="P425" s="63"/>
      <c r="Q425" s="187"/>
      <c r="R425" s="108">
        <f>IF(C425="","",VLOOKUP(C425,データ!$A$2:$D$240,2,FALSE))</f>
      </c>
      <c r="S425" s="109">
        <f>IF(C425="","",VLOOKUP(C425,データ!$A$2:$D$240,3,FALSE))</f>
      </c>
      <c r="T425" s="131">
        <f>IF(C425="","",VLOOKUP(C425,データ!$A$2:$D$240,4,FALSE))</f>
      </c>
      <c r="U425" s="66"/>
      <c r="V425" s="55"/>
      <c r="W425" s="203">
        <f t="shared" si="54"/>
      </c>
      <c r="X425" s="204">
        <f t="shared" si="55"/>
      </c>
      <c r="Y425" s="55">
        <f t="shared" si="52"/>
      </c>
      <c r="Z425" s="55">
        <f t="shared" si="53"/>
      </c>
      <c r="AE425" s="207"/>
      <c r="AF425" s="208"/>
    </row>
    <row r="426" spans="2:32" ht="15.75">
      <c r="B426" s="227">
        <v>418</v>
      </c>
      <c r="C426" s="60"/>
      <c r="D426" s="61"/>
      <c r="E426" s="62"/>
      <c r="F426" s="63"/>
      <c r="G426" s="64"/>
      <c r="H426" s="63"/>
      <c r="I426" s="90"/>
      <c r="J426" s="166"/>
      <c r="K426" s="90"/>
      <c r="L426" s="241"/>
      <c r="M426" s="65"/>
      <c r="N426" s="90"/>
      <c r="O426" s="197"/>
      <c r="P426" s="63"/>
      <c r="Q426" s="187"/>
      <c r="R426" s="108">
        <f>IF(C426="","",VLOOKUP(C426,データ!$A$2:$D$240,2,FALSE))</f>
      </c>
      <c r="S426" s="109">
        <f>IF(C426="","",VLOOKUP(C426,データ!$A$2:$D$240,3,FALSE))</f>
      </c>
      <c r="T426" s="131">
        <f>IF(C426="","",VLOOKUP(C426,データ!$A$2:$D$240,4,FALSE))</f>
      </c>
      <c r="U426" s="66"/>
      <c r="V426" s="55"/>
      <c r="W426" s="203">
        <f t="shared" si="54"/>
      </c>
      <c r="X426" s="204">
        <f t="shared" si="55"/>
      </c>
      <c r="Y426" s="55">
        <f t="shared" si="52"/>
      </c>
      <c r="Z426" s="55">
        <f t="shared" si="53"/>
      </c>
      <c r="AE426" s="207"/>
      <c r="AF426" s="208"/>
    </row>
    <row r="427" spans="2:32" ht="15.75">
      <c r="B427" s="227">
        <v>419</v>
      </c>
      <c r="C427" s="60"/>
      <c r="D427" s="61"/>
      <c r="E427" s="62"/>
      <c r="F427" s="63"/>
      <c r="G427" s="64"/>
      <c r="H427" s="63"/>
      <c r="I427" s="90"/>
      <c r="J427" s="166"/>
      <c r="K427" s="90"/>
      <c r="L427" s="241"/>
      <c r="M427" s="65"/>
      <c r="N427" s="90"/>
      <c r="O427" s="197"/>
      <c r="P427" s="63"/>
      <c r="Q427" s="187"/>
      <c r="R427" s="108">
        <f>IF(C427="","",VLOOKUP(C427,データ!$A$2:$D$240,2,FALSE))</f>
      </c>
      <c r="S427" s="109">
        <f>IF(C427="","",VLOOKUP(C427,データ!$A$2:$D$240,3,FALSE))</f>
      </c>
      <c r="T427" s="131">
        <f>IF(C427="","",VLOOKUP(C427,データ!$A$2:$D$240,4,FALSE))</f>
      </c>
      <c r="U427" s="66"/>
      <c r="V427" s="55"/>
      <c r="W427" s="203">
        <f t="shared" si="54"/>
      </c>
      <c r="X427" s="204">
        <f t="shared" si="55"/>
      </c>
      <c r="Y427" s="55">
        <f>L427&amp;H427</f>
      </c>
      <c r="Z427" s="55">
        <f>J427&amp;H427</f>
      </c>
      <c r="AE427" s="207"/>
      <c r="AF427" s="208"/>
    </row>
    <row r="428" spans="2:32" ht="16.5" thickBot="1">
      <c r="B428" s="236">
        <v>420</v>
      </c>
      <c r="C428" s="67"/>
      <c r="D428" s="68"/>
      <c r="E428" s="69"/>
      <c r="F428" s="70"/>
      <c r="G428" s="71"/>
      <c r="H428" s="70"/>
      <c r="I428" s="93"/>
      <c r="J428" s="165"/>
      <c r="K428" s="93"/>
      <c r="L428" s="240"/>
      <c r="M428" s="72"/>
      <c r="N428" s="93"/>
      <c r="O428" s="196"/>
      <c r="P428" s="70"/>
      <c r="Q428" s="186"/>
      <c r="R428" s="117">
        <f>IF(C428="","",VLOOKUP(C428,データ!$A$2:$D$240,2,FALSE))</f>
      </c>
      <c r="S428" s="118">
        <f>IF(C428="","",VLOOKUP(C428,データ!$A$2:$D$240,3,FALSE))</f>
      </c>
      <c r="T428" s="129">
        <f>IF(C428="","",VLOOKUP(C428,データ!$A$2:$D$240,4,FALSE))</f>
      </c>
      <c r="U428" s="73"/>
      <c r="V428" s="55"/>
      <c r="W428" s="203">
        <f t="shared" si="54"/>
      </c>
      <c r="X428" s="204">
        <f t="shared" si="55"/>
      </c>
      <c r="Y428" s="55">
        <f>L428&amp;H428</f>
      </c>
      <c r="Z428" s="55">
        <f>J428&amp;H428</f>
      </c>
      <c r="AE428" s="207"/>
      <c r="AF428" s="208"/>
    </row>
    <row r="429" spans="2:32" ht="15.75">
      <c r="B429" s="234">
        <v>421</v>
      </c>
      <c r="C429" s="44"/>
      <c r="D429" s="37"/>
      <c r="E429" s="81"/>
      <c r="F429" s="15"/>
      <c r="G429" s="82"/>
      <c r="H429" s="15"/>
      <c r="I429" s="7"/>
      <c r="J429" s="161"/>
      <c r="K429" s="7"/>
      <c r="L429" s="238"/>
      <c r="M429" s="83"/>
      <c r="N429" s="7"/>
      <c r="O429" s="191"/>
      <c r="P429" s="15"/>
      <c r="Q429" s="180"/>
      <c r="R429" s="126">
        <f>IF(C429="","",VLOOKUP(C429,データ!$A$2:$D$240,2,FALSE))</f>
      </c>
      <c r="S429" s="127">
        <f>IF(C429="","",VLOOKUP(C429,データ!$A$2:$D$240,3,FALSE))</f>
      </c>
      <c r="T429" s="130">
        <f>IF(C429="","",VLOOKUP(C429,データ!$A$2:$D$240,4,FALSE))</f>
      </c>
      <c r="U429" s="84"/>
      <c r="V429" s="55"/>
      <c r="W429" s="203">
        <f t="shared" si="54"/>
      </c>
      <c r="X429" s="204">
        <f t="shared" si="55"/>
      </c>
      <c r="Y429" s="55">
        <f>L429&amp;H429</f>
      </c>
      <c r="Z429" s="55">
        <f>J429&amp;H429</f>
      </c>
      <c r="AE429" s="207"/>
      <c r="AF429" s="208"/>
    </row>
    <row r="430" spans="12:24" ht="14.25">
      <c r="L430" s="200"/>
      <c r="W430" s="203">
        <f aca="true" t="shared" si="56" ref="W430:W457">IF(ISBLANK(U430),"",$W$7)</f>
      </c>
      <c r="X430" s="204">
        <f aca="true" t="shared" si="57" ref="X430:X457">W430&amp;H430</f>
      </c>
    </row>
    <row r="431" spans="12:24" ht="14.25">
      <c r="L431" s="200"/>
      <c r="W431" s="203">
        <f t="shared" si="56"/>
      </c>
      <c r="X431" s="204">
        <f t="shared" si="57"/>
      </c>
    </row>
    <row r="432" spans="12:24" ht="14.25">
      <c r="L432" s="200"/>
      <c r="W432" s="203">
        <f t="shared" si="56"/>
      </c>
      <c r="X432" s="204">
        <f t="shared" si="57"/>
      </c>
    </row>
    <row r="433" spans="12:24" ht="14.25">
      <c r="L433" s="200"/>
      <c r="W433" s="203">
        <f t="shared" si="56"/>
      </c>
      <c r="X433" s="204">
        <f t="shared" si="57"/>
      </c>
    </row>
    <row r="434" spans="12:24" ht="14.25">
      <c r="L434" s="200"/>
      <c r="W434" s="203">
        <f t="shared" si="56"/>
      </c>
      <c r="X434" s="204">
        <f t="shared" si="57"/>
      </c>
    </row>
    <row r="435" spans="12:24" ht="14.25">
      <c r="L435" s="200"/>
      <c r="W435" s="203">
        <f t="shared" si="56"/>
      </c>
      <c r="X435" s="204">
        <f t="shared" si="57"/>
      </c>
    </row>
    <row r="436" spans="12:24" ht="14.25">
      <c r="L436" s="200"/>
      <c r="W436" s="203">
        <f t="shared" si="56"/>
      </c>
      <c r="X436" s="204">
        <f t="shared" si="57"/>
      </c>
    </row>
    <row r="437" spans="12:24" ht="14.25">
      <c r="L437" s="200"/>
      <c r="W437" s="203">
        <f t="shared" si="56"/>
      </c>
      <c r="X437" s="204">
        <f t="shared" si="57"/>
      </c>
    </row>
    <row r="438" spans="12:24" ht="14.25">
      <c r="L438" s="200"/>
      <c r="W438" s="203">
        <f t="shared" si="56"/>
      </c>
      <c r="X438" s="204">
        <f t="shared" si="57"/>
      </c>
    </row>
    <row r="439" spans="12:24" ht="14.25">
      <c r="L439" s="200"/>
      <c r="W439" s="203">
        <f t="shared" si="56"/>
      </c>
      <c r="X439" s="204">
        <f t="shared" si="57"/>
      </c>
    </row>
    <row r="440" spans="12:24" ht="14.25">
      <c r="L440" s="200"/>
      <c r="W440" s="203">
        <f t="shared" si="56"/>
      </c>
      <c r="X440" s="204">
        <f t="shared" si="57"/>
      </c>
    </row>
    <row r="441" spans="12:24" ht="14.25">
      <c r="L441" s="200"/>
      <c r="W441" s="203">
        <f t="shared" si="56"/>
      </c>
      <c r="X441" s="204">
        <f t="shared" si="57"/>
      </c>
    </row>
    <row r="442" spans="12:24" ht="14.25">
      <c r="L442" s="200"/>
      <c r="W442" s="203">
        <f t="shared" si="56"/>
      </c>
      <c r="X442" s="204">
        <f t="shared" si="57"/>
      </c>
    </row>
    <row r="443" spans="12:24" ht="14.25">
      <c r="L443" s="200"/>
      <c r="W443" s="203">
        <f t="shared" si="56"/>
      </c>
      <c r="X443" s="204">
        <f t="shared" si="57"/>
      </c>
    </row>
    <row r="444" spans="12:24" ht="14.25">
      <c r="L444" s="200"/>
      <c r="W444" s="203">
        <f t="shared" si="56"/>
      </c>
      <c r="X444" s="204">
        <f t="shared" si="57"/>
      </c>
    </row>
    <row r="445" spans="12:24" ht="14.25">
      <c r="L445" s="200"/>
      <c r="W445" s="203">
        <f t="shared" si="56"/>
      </c>
      <c r="X445" s="204">
        <f t="shared" si="57"/>
      </c>
    </row>
    <row r="446" spans="12:24" ht="14.25">
      <c r="L446" s="200"/>
      <c r="W446" s="203">
        <f t="shared" si="56"/>
      </c>
      <c r="X446" s="204">
        <f t="shared" si="57"/>
      </c>
    </row>
    <row r="447" spans="12:24" ht="14.25">
      <c r="L447" s="200"/>
      <c r="W447" s="203">
        <f t="shared" si="56"/>
      </c>
      <c r="X447" s="204">
        <f t="shared" si="57"/>
      </c>
    </row>
    <row r="448" spans="12:24" ht="14.25">
      <c r="L448" s="200"/>
      <c r="W448" s="203">
        <f t="shared" si="56"/>
      </c>
      <c r="X448" s="204">
        <f t="shared" si="57"/>
      </c>
    </row>
    <row r="449" spans="12:24" ht="14.25">
      <c r="L449" s="200"/>
      <c r="W449" s="203">
        <f t="shared" si="56"/>
      </c>
      <c r="X449" s="204">
        <f t="shared" si="57"/>
      </c>
    </row>
    <row r="450" spans="12:24" ht="14.25">
      <c r="L450" s="200"/>
      <c r="W450" s="203">
        <f t="shared" si="56"/>
      </c>
      <c r="X450" s="204">
        <f t="shared" si="57"/>
      </c>
    </row>
    <row r="451" spans="12:24" ht="14.25">
      <c r="L451" s="200"/>
      <c r="W451" s="203">
        <f t="shared" si="56"/>
      </c>
      <c r="X451" s="204">
        <f t="shared" si="57"/>
      </c>
    </row>
    <row r="452" spans="12:24" ht="14.25">
      <c r="L452" s="200"/>
      <c r="W452" s="203">
        <f t="shared" si="56"/>
      </c>
      <c r="X452" s="204">
        <f t="shared" si="57"/>
      </c>
    </row>
    <row r="453" spans="12:24" ht="14.25">
      <c r="L453" s="200"/>
      <c r="W453" s="203">
        <f t="shared" si="56"/>
      </c>
      <c r="X453" s="204">
        <f t="shared" si="57"/>
      </c>
    </row>
    <row r="454" spans="12:24" ht="14.25">
      <c r="L454" s="200"/>
      <c r="W454" s="203">
        <f t="shared" si="56"/>
      </c>
      <c r="X454" s="204">
        <f t="shared" si="57"/>
      </c>
    </row>
    <row r="455" spans="12:24" ht="14.25">
      <c r="L455" s="200"/>
      <c r="W455" s="203">
        <f t="shared" si="56"/>
      </c>
      <c r="X455" s="204">
        <f t="shared" si="57"/>
      </c>
    </row>
    <row r="456" spans="12:24" ht="14.25">
      <c r="L456" s="200"/>
      <c r="W456" s="203">
        <f t="shared" si="56"/>
      </c>
      <c r="X456" s="204">
        <f t="shared" si="57"/>
      </c>
    </row>
    <row r="457" spans="12:24" ht="14.25">
      <c r="L457" s="200"/>
      <c r="W457" s="203">
        <f t="shared" si="56"/>
      </c>
      <c r="X457" s="204">
        <f t="shared" si="57"/>
      </c>
    </row>
    <row r="458" spans="12:24" ht="14.25">
      <c r="L458" s="200"/>
      <c r="W458" s="203">
        <f aca="true" t="shared" si="58" ref="W458:W500">IF(ISBLANK(U458),"",$W$7)</f>
      </c>
      <c r="X458" s="204">
        <f aca="true" t="shared" si="59" ref="X458:X500">W458&amp;H458</f>
      </c>
    </row>
    <row r="459" spans="12:24" ht="14.25">
      <c r="L459" s="200"/>
      <c r="W459" s="203">
        <f t="shared" si="58"/>
      </c>
      <c r="X459" s="204">
        <f t="shared" si="59"/>
      </c>
    </row>
    <row r="460" spans="12:24" ht="14.25">
      <c r="L460" s="200"/>
      <c r="W460" s="203">
        <f t="shared" si="58"/>
      </c>
      <c r="X460" s="204">
        <f t="shared" si="59"/>
      </c>
    </row>
    <row r="461" spans="12:24" ht="14.25">
      <c r="L461" s="200"/>
      <c r="W461" s="203">
        <f t="shared" si="58"/>
      </c>
      <c r="X461" s="204">
        <f t="shared" si="59"/>
      </c>
    </row>
    <row r="462" spans="12:24" ht="14.25">
      <c r="L462" s="200"/>
      <c r="W462" s="203">
        <f t="shared" si="58"/>
      </c>
      <c r="X462" s="204">
        <f t="shared" si="59"/>
      </c>
    </row>
    <row r="463" spans="12:24" ht="14.25">
      <c r="L463" s="200"/>
      <c r="W463" s="203">
        <f t="shared" si="58"/>
      </c>
      <c r="X463" s="204">
        <f t="shared" si="59"/>
      </c>
    </row>
    <row r="464" spans="12:24" ht="14.25">
      <c r="L464" s="200"/>
      <c r="W464" s="203">
        <f t="shared" si="58"/>
      </c>
      <c r="X464" s="204">
        <f t="shared" si="59"/>
      </c>
    </row>
    <row r="465" spans="12:24" ht="14.25">
      <c r="L465" s="200"/>
      <c r="W465" s="203">
        <f t="shared" si="58"/>
      </c>
      <c r="X465" s="204">
        <f t="shared" si="59"/>
      </c>
    </row>
    <row r="466" spans="12:24" ht="14.25">
      <c r="L466" s="200"/>
      <c r="W466" s="203">
        <f t="shared" si="58"/>
      </c>
      <c r="X466" s="204">
        <f t="shared" si="59"/>
      </c>
    </row>
    <row r="467" spans="12:24" ht="14.25">
      <c r="L467" s="200"/>
      <c r="W467" s="203">
        <f t="shared" si="58"/>
      </c>
      <c r="X467" s="204">
        <f t="shared" si="59"/>
      </c>
    </row>
    <row r="468" spans="12:24" ht="14.25">
      <c r="L468" s="200"/>
      <c r="W468" s="203">
        <f t="shared" si="58"/>
      </c>
      <c r="X468" s="204">
        <f t="shared" si="59"/>
      </c>
    </row>
    <row r="469" spans="12:24" ht="14.25">
      <c r="L469" s="200"/>
      <c r="W469" s="203">
        <f t="shared" si="58"/>
      </c>
      <c r="X469" s="204">
        <f t="shared" si="59"/>
      </c>
    </row>
    <row r="470" spans="12:24" ht="14.25">
      <c r="L470" s="200"/>
      <c r="W470" s="203">
        <f t="shared" si="58"/>
      </c>
      <c r="X470" s="204">
        <f t="shared" si="59"/>
      </c>
    </row>
    <row r="471" spans="12:24" ht="14.25">
      <c r="L471" s="200"/>
      <c r="W471" s="203">
        <f t="shared" si="58"/>
      </c>
      <c r="X471" s="204">
        <f t="shared" si="59"/>
      </c>
    </row>
    <row r="472" spans="12:24" ht="14.25">
      <c r="L472" s="200"/>
      <c r="W472" s="203">
        <f t="shared" si="58"/>
      </c>
      <c r="X472" s="204">
        <f t="shared" si="59"/>
      </c>
    </row>
    <row r="473" spans="12:24" ht="14.25">
      <c r="L473" s="200"/>
      <c r="W473" s="203">
        <f t="shared" si="58"/>
      </c>
      <c r="X473" s="204">
        <f t="shared" si="59"/>
      </c>
    </row>
    <row r="474" spans="12:24" ht="14.25">
      <c r="L474" s="200"/>
      <c r="W474" s="203">
        <f t="shared" si="58"/>
      </c>
      <c r="X474" s="204">
        <f t="shared" si="59"/>
      </c>
    </row>
    <row r="475" spans="12:24" ht="14.25">
      <c r="L475" s="200"/>
      <c r="W475" s="203">
        <f t="shared" si="58"/>
      </c>
      <c r="X475" s="204">
        <f t="shared" si="59"/>
      </c>
    </row>
    <row r="476" spans="12:24" ht="14.25">
      <c r="L476" s="200"/>
      <c r="W476" s="203">
        <f t="shared" si="58"/>
      </c>
      <c r="X476" s="204">
        <f t="shared" si="59"/>
      </c>
    </row>
    <row r="477" spans="12:24" ht="14.25">
      <c r="L477" s="200"/>
      <c r="W477" s="203">
        <f t="shared" si="58"/>
      </c>
      <c r="X477" s="204">
        <f t="shared" si="59"/>
      </c>
    </row>
    <row r="478" spans="12:24" ht="14.25">
      <c r="L478" s="200"/>
      <c r="W478" s="203">
        <f t="shared" si="58"/>
      </c>
      <c r="X478" s="204">
        <f t="shared" si="59"/>
      </c>
    </row>
    <row r="479" spans="12:24" ht="14.25">
      <c r="L479" s="200"/>
      <c r="W479" s="203">
        <f t="shared" si="58"/>
      </c>
      <c r="X479" s="204">
        <f t="shared" si="59"/>
      </c>
    </row>
    <row r="480" spans="12:24" ht="14.25">
      <c r="L480" s="200"/>
      <c r="W480" s="203">
        <f t="shared" si="58"/>
      </c>
      <c r="X480" s="204">
        <f t="shared" si="59"/>
      </c>
    </row>
    <row r="481" spans="12:24" ht="14.25">
      <c r="L481" s="200"/>
      <c r="W481" s="203">
        <f t="shared" si="58"/>
      </c>
      <c r="X481" s="204">
        <f t="shared" si="59"/>
      </c>
    </row>
    <row r="482" spans="12:24" ht="14.25">
      <c r="L482" s="200"/>
      <c r="W482" s="203">
        <f t="shared" si="58"/>
      </c>
      <c r="X482" s="204">
        <f t="shared" si="59"/>
      </c>
    </row>
    <row r="483" spans="12:24" ht="14.25">
      <c r="L483" s="200"/>
      <c r="W483" s="203">
        <f t="shared" si="58"/>
      </c>
      <c r="X483" s="204">
        <f t="shared" si="59"/>
      </c>
    </row>
    <row r="484" spans="12:24" ht="14.25">
      <c r="L484" s="200"/>
      <c r="W484" s="203">
        <f t="shared" si="58"/>
      </c>
      <c r="X484" s="204">
        <f t="shared" si="59"/>
      </c>
    </row>
    <row r="485" spans="12:24" ht="14.25">
      <c r="L485" s="200"/>
      <c r="W485" s="203">
        <f t="shared" si="58"/>
      </c>
      <c r="X485" s="204">
        <f t="shared" si="59"/>
      </c>
    </row>
    <row r="486" spans="12:24" ht="14.25">
      <c r="L486" s="200"/>
      <c r="W486" s="203">
        <f t="shared" si="58"/>
      </c>
      <c r="X486" s="204">
        <f t="shared" si="59"/>
      </c>
    </row>
    <row r="487" spans="12:24" ht="14.25">
      <c r="L487" s="200"/>
      <c r="W487" s="203">
        <f t="shared" si="58"/>
      </c>
      <c r="X487" s="204">
        <f t="shared" si="59"/>
      </c>
    </row>
    <row r="488" spans="12:24" ht="14.25">
      <c r="L488" s="200"/>
      <c r="W488" s="203">
        <f t="shared" si="58"/>
      </c>
      <c r="X488" s="204">
        <f t="shared" si="59"/>
      </c>
    </row>
    <row r="489" spans="12:24" ht="14.25">
      <c r="L489" s="200"/>
      <c r="W489" s="203">
        <f t="shared" si="58"/>
      </c>
      <c r="X489" s="204">
        <f t="shared" si="59"/>
      </c>
    </row>
    <row r="490" spans="12:24" ht="14.25">
      <c r="L490" s="200"/>
      <c r="W490" s="203">
        <f t="shared" si="58"/>
      </c>
      <c r="X490" s="204">
        <f t="shared" si="59"/>
      </c>
    </row>
    <row r="491" spans="12:24" ht="14.25">
      <c r="L491" s="200"/>
      <c r="W491" s="203">
        <f t="shared" si="58"/>
      </c>
      <c r="X491" s="204">
        <f t="shared" si="59"/>
      </c>
    </row>
    <row r="492" spans="12:24" ht="14.25">
      <c r="L492" s="200"/>
      <c r="W492" s="203">
        <f t="shared" si="58"/>
      </c>
      <c r="X492" s="204">
        <f t="shared" si="59"/>
      </c>
    </row>
    <row r="493" spans="12:24" ht="14.25">
      <c r="L493" s="200"/>
      <c r="W493" s="203">
        <f t="shared" si="58"/>
      </c>
      <c r="X493" s="204">
        <f t="shared" si="59"/>
      </c>
    </row>
    <row r="494" spans="12:24" ht="14.25">
      <c r="L494" s="200"/>
      <c r="W494" s="203">
        <f t="shared" si="58"/>
      </c>
      <c r="X494" s="204">
        <f t="shared" si="59"/>
      </c>
    </row>
    <row r="495" spans="12:24" ht="14.25">
      <c r="L495" s="200"/>
      <c r="W495" s="203">
        <f t="shared" si="58"/>
      </c>
      <c r="X495" s="204">
        <f t="shared" si="59"/>
      </c>
    </row>
    <row r="496" spans="12:24" ht="14.25">
      <c r="L496" s="200"/>
      <c r="W496" s="203">
        <f t="shared" si="58"/>
      </c>
      <c r="X496" s="204">
        <f t="shared" si="59"/>
      </c>
    </row>
    <row r="497" spans="12:24" ht="14.25">
      <c r="L497" s="200"/>
      <c r="W497" s="203">
        <f t="shared" si="58"/>
      </c>
      <c r="X497" s="204">
        <f t="shared" si="59"/>
      </c>
    </row>
    <row r="498" spans="12:24" ht="14.25">
      <c r="L498" s="200"/>
      <c r="W498" s="203">
        <f t="shared" si="58"/>
      </c>
      <c r="X498" s="204">
        <f t="shared" si="59"/>
      </c>
    </row>
    <row r="499" spans="12:24" ht="14.25">
      <c r="L499" s="200"/>
      <c r="W499" s="203">
        <f t="shared" si="58"/>
      </c>
      <c r="X499" s="204">
        <f t="shared" si="59"/>
      </c>
    </row>
    <row r="500" spans="12:24" ht="14.25">
      <c r="L500" s="200"/>
      <c r="W500" s="203">
        <f t="shared" si="58"/>
      </c>
      <c r="X500" s="204">
        <f t="shared" si="59"/>
      </c>
    </row>
  </sheetData>
  <sheetProtection password="CC4D" sheet="1"/>
  <protectedRanges>
    <protectedRange password="CC4D" sqref="A1:A2 W7 J3:V3 X3" name="範囲1"/>
  </protectedRanges>
  <mergeCells count="25">
    <mergeCell ref="AA48:AB48"/>
    <mergeCell ref="AA25:AC25"/>
    <mergeCell ref="AA26:AB26"/>
    <mergeCell ref="AA27:AB27"/>
    <mergeCell ref="AA28:AB28"/>
    <mergeCell ref="AA29:AC29"/>
    <mergeCell ref="AA45:AC45"/>
    <mergeCell ref="AA46:AB46"/>
    <mergeCell ref="AA47:AB47"/>
    <mergeCell ref="O7:Q7"/>
    <mergeCell ref="A1:U1"/>
    <mergeCell ref="L7:N7"/>
    <mergeCell ref="U7:U8"/>
    <mergeCell ref="E4:F4"/>
    <mergeCell ref="B7:B8"/>
    <mergeCell ref="R7:T7"/>
    <mergeCell ref="L4:N4"/>
    <mergeCell ref="J4:K4"/>
    <mergeCell ref="C7:I7"/>
    <mergeCell ref="E3:F3"/>
    <mergeCell ref="J7:K7"/>
    <mergeCell ref="C3:D3"/>
    <mergeCell ref="C4:D4"/>
    <mergeCell ref="C5:D5"/>
    <mergeCell ref="G4:H4"/>
  </mergeCells>
  <conditionalFormatting sqref="AC8:AC17 AC19:AC21 AC31:AC41">
    <cfRule type="cellIs" priority="1" dxfId="0" operator="greaterThan" stopIfTrue="1">
      <formula>$F$5</formula>
    </cfRule>
  </conditionalFormatting>
  <dataValidations count="11">
    <dataValidation allowBlank="1" showInputMessage="1" showErrorMessage="1" imeMode="halfAlpha" sqref="E3 P9:Q429 M9:N429 F430:F65536 K9:K65536 J430:J65536"/>
    <dataValidation allowBlank="1" showInputMessage="1" showErrorMessage="1" imeMode="halfKatakana" sqref="G9:G65536"/>
    <dataValidation allowBlank="1" showInputMessage="1" showErrorMessage="1" imeMode="hiragana" sqref="E9:E429"/>
    <dataValidation type="list" allowBlank="1" showInputMessage="1" showErrorMessage="1" error="リストから選択してください　男子→１　女子→２" sqref="H9:H429">
      <formula1>性別</formula1>
    </dataValidation>
    <dataValidation type="list" allowBlank="1" showInputMessage="1" showErrorMessage="1" error="リストから出場種目を選択してください" sqref="J9:J429">
      <formula1>リレー</formula1>
    </dataValidation>
    <dataValidation type="list" allowBlank="1" showInputMessage="1" showErrorMessage="1" sqref="F9:F429">
      <formula1>学年</formula1>
    </dataValidation>
    <dataValidation type="list" allowBlank="1" showInputMessage="1" showErrorMessage="1" sqref="I9:I429">
      <formula1>外字</formula1>
    </dataValidation>
    <dataValidation type="list" allowBlank="1" showInputMessage="1" showErrorMessage="1" error="リストから登録する種目を選択してください" sqref="U9:V429">
      <formula1>種目２</formula1>
    </dataValidation>
    <dataValidation type="list" allowBlank="1" showInputMessage="1" showErrorMessage="1" error="リストから出場種目を選択してください" sqref="O9:O429 L9:L500">
      <formula1>種目２</formula1>
    </dataValidation>
    <dataValidation type="custom" allowBlank="1" showInputMessage="1" showErrorMessage="1" errorTitle="重複入力" error="入力されたＮｏカードはすでに登録されています。" imeMode="halfAlpha" sqref="D9:D429">
      <formula1>COUNTIF($D$9:$D$400,D9)&lt;=2</formula1>
    </dataValidation>
    <dataValidation allowBlank="1" showInputMessage="1" showErrorMessage="1" error="このﾅﾝﾊﾞｰはすでに登録されています！" imeMode="halfAlpha" sqref="C9:C429"/>
  </dataValidation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69" r:id="rId3"/>
  <rowBreaks count="6" manualBreakCount="6">
    <brk id="48" max="28" man="1"/>
    <brk id="98" max="28" man="1"/>
    <brk id="148" max="28" man="1"/>
    <brk id="198" max="28" man="1"/>
    <brk id="248" max="28" man="1"/>
    <brk id="298" max="2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8"/>
  <sheetViews>
    <sheetView zoomScalePageLayoutView="0" workbookViewId="0" topLeftCell="C1">
      <selection activeCell="K24" sqref="K24"/>
    </sheetView>
  </sheetViews>
  <sheetFormatPr defaultColWidth="9.00390625" defaultRowHeight="13.5"/>
  <cols>
    <col min="3" max="3" width="10.50390625" style="0" bestFit="1" customWidth="1"/>
    <col min="4" max="4" width="19.25390625" style="0" bestFit="1" customWidth="1"/>
    <col min="6" max="6" width="5.50390625" style="0" bestFit="1" customWidth="1"/>
    <col min="8" max="8" width="7.125" style="0" bestFit="1" customWidth="1"/>
    <col min="9" max="9" width="8.125" style="0" bestFit="1" customWidth="1"/>
    <col min="10" max="10" width="7.875" style="0" bestFit="1" customWidth="1"/>
    <col min="11" max="11" width="64.00390625" style="0" customWidth="1"/>
  </cols>
  <sheetData>
    <row r="1" spans="1:16" ht="12.75">
      <c r="A1" t="s">
        <v>681</v>
      </c>
      <c r="B1" t="s">
        <v>678</v>
      </c>
      <c r="C1" t="s">
        <v>679</v>
      </c>
      <c r="D1" t="s">
        <v>680</v>
      </c>
      <c r="F1" t="s">
        <v>681</v>
      </c>
      <c r="G1" t="s">
        <v>674</v>
      </c>
      <c r="H1" t="s">
        <v>682</v>
      </c>
      <c r="I1" t="s">
        <v>683</v>
      </c>
      <c r="J1" t="s">
        <v>738</v>
      </c>
      <c r="K1" t="s">
        <v>762</v>
      </c>
      <c r="L1" t="s">
        <v>675</v>
      </c>
      <c r="M1" t="s">
        <v>740</v>
      </c>
      <c r="N1" t="s">
        <v>676</v>
      </c>
      <c r="O1" t="s">
        <v>677</v>
      </c>
      <c r="P1" t="s">
        <v>741</v>
      </c>
    </row>
    <row r="2" spans="1:16" ht="13.5" customHeight="1">
      <c r="A2">
        <v>1</v>
      </c>
      <c r="B2" t="s">
        <v>25</v>
      </c>
      <c r="C2" t="s">
        <v>242</v>
      </c>
      <c r="D2" t="s">
        <v>776</v>
      </c>
      <c r="F2">
        <v>1001</v>
      </c>
      <c r="G2" t="s">
        <v>647</v>
      </c>
      <c r="H2">
        <v>3</v>
      </c>
      <c r="I2">
        <v>2</v>
      </c>
      <c r="J2">
        <v>1001</v>
      </c>
      <c r="K2" s="199" t="s">
        <v>863</v>
      </c>
      <c r="L2">
        <v>1</v>
      </c>
      <c r="M2">
        <v>1</v>
      </c>
      <c r="N2" s="53" t="s">
        <v>224</v>
      </c>
      <c r="O2" s="27" t="s">
        <v>24</v>
      </c>
      <c r="P2" t="s">
        <v>742</v>
      </c>
    </row>
    <row r="3" spans="1:15" ht="13.5" customHeight="1">
      <c r="A3">
        <v>2</v>
      </c>
      <c r="B3" t="s">
        <v>26</v>
      </c>
      <c r="C3" t="s">
        <v>243</v>
      </c>
      <c r="D3" t="s">
        <v>777</v>
      </c>
      <c r="F3">
        <v>1002</v>
      </c>
      <c r="G3" t="s">
        <v>648</v>
      </c>
      <c r="H3">
        <v>2</v>
      </c>
      <c r="I3">
        <v>1</v>
      </c>
      <c r="J3">
        <v>1002</v>
      </c>
      <c r="K3" s="199" t="s">
        <v>863</v>
      </c>
      <c r="L3" s="6">
        <v>2</v>
      </c>
      <c r="M3" s="6">
        <v>2</v>
      </c>
      <c r="N3" s="21" t="s">
        <v>225</v>
      </c>
      <c r="O3" s="21" t="s">
        <v>223</v>
      </c>
    </row>
    <row r="4" spans="1:15" ht="12.75" customHeight="1">
      <c r="A4">
        <v>3</v>
      </c>
      <c r="B4" t="s">
        <v>27</v>
      </c>
      <c r="C4" t="s">
        <v>230</v>
      </c>
      <c r="D4" t="s">
        <v>231</v>
      </c>
      <c r="F4">
        <v>1003</v>
      </c>
      <c r="G4" t="s">
        <v>649</v>
      </c>
      <c r="H4">
        <v>3</v>
      </c>
      <c r="I4">
        <v>1</v>
      </c>
      <c r="J4">
        <v>1003</v>
      </c>
      <c r="K4" s="199" t="s">
        <v>863</v>
      </c>
      <c r="M4">
        <v>3</v>
      </c>
      <c r="N4" s="21" t="s">
        <v>226</v>
      </c>
      <c r="O4" s="21"/>
    </row>
    <row r="5" spans="1:15" ht="12.75" customHeight="1">
      <c r="A5">
        <v>4</v>
      </c>
      <c r="B5" t="s">
        <v>28</v>
      </c>
      <c r="C5" t="s">
        <v>232</v>
      </c>
      <c r="D5" t="s">
        <v>233</v>
      </c>
      <c r="F5">
        <v>1004</v>
      </c>
      <c r="G5" t="s">
        <v>650</v>
      </c>
      <c r="H5">
        <v>2</v>
      </c>
      <c r="I5">
        <v>1</v>
      </c>
      <c r="J5">
        <v>1004</v>
      </c>
      <c r="K5" s="199" t="s">
        <v>863</v>
      </c>
      <c r="N5" s="27" t="s">
        <v>11</v>
      </c>
      <c r="O5" s="21"/>
    </row>
    <row r="6" spans="1:15" ht="12.75" customHeight="1">
      <c r="A6">
        <v>5</v>
      </c>
      <c r="B6" t="s">
        <v>29</v>
      </c>
      <c r="C6" t="s">
        <v>234</v>
      </c>
      <c r="D6" t="s">
        <v>235</v>
      </c>
      <c r="F6">
        <v>1005</v>
      </c>
      <c r="G6" t="s">
        <v>651</v>
      </c>
      <c r="H6">
        <v>2</v>
      </c>
      <c r="I6">
        <v>1</v>
      </c>
      <c r="J6">
        <v>1005</v>
      </c>
      <c r="K6" s="199" t="s">
        <v>863</v>
      </c>
      <c r="N6" s="27" t="s">
        <v>12</v>
      </c>
      <c r="O6" s="21"/>
    </row>
    <row r="7" spans="1:15" ht="12.75" customHeight="1">
      <c r="A7">
        <v>6</v>
      </c>
      <c r="B7" t="s">
        <v>30</v>
      </c>
      <c r="C7" t="s">
        <v>236</v>
      </c>
      <c r="D7" t="s">
        <v>237</v>
      </c>
      <c r="F7">
        <v>1006</v>
      </c>
      <c r="G7" t="s">
        <v>652</v>
      </c>
      <c r="H7">
        <v>2</v>
      </c>
      <c r="I7">
        <v>1</v>
      </c>
      <c r="J7">
        <v>1006</v>
      </c>
      <c r="K7" s="199" t="s">
        <v>863</v>
      </c>
      <c r="N7" s="27" t="s">
        <v>13</v>
      </c>
      <c r="O7" s="21"/>
    </row>
    <row r="8" spans="1:15" ht="12.75" customHeight="1">
      <c r="A8">
        <v>7</v>
      </c>
      <c r="B8" t="s">
        <v>31</v>
      </c>
      <c r="C8" t="s">
        <v>238</v>
      </c>
      <c r="D8" t="s">
        <v>239</v>
      </c>
      <c r="F8">
        <v>1007</v>
      </c>
      <c r="G8" t="s">
        <v>653</v>
      </c>
      <c r="H8">
        <v>12</v>
      </c>
      <c r="I8">
        <v>9</v>
      </c>
      <c r="J8">
        <v>1007</v>
      </c>
      <c r="K8" s="199" t="s">
        <v>863</v>
      </c>
      <c r="N8" s="27" t="s">
        <v>227</v>
      </c>
      <c r="O8" s="21"/>
    </row>
    <row r="9" spans="1:15" ht="12.75" customHeight="1">
      <c r="A9">
        <v>8</v>
      </c>
      <c r="B9" t="s">
        <v>32</v>
      </c>
      <c r="C9" t="s">
        <v>240</v>
      </c>
      <c r="D9" t="s">
        <v>241</v>
      </c>
      <c r="F9">
        <v>1008</v>
      </c>
      <c r="G9" t="s">
        <v>654</v>
      </c>
      <c r="H9">
        <v>2</v>
      </c>
      <c r="I9">
        <v>1</v>
      </c>
      <c r="J9">
        <v>1008</v>
      </c>
      <c r="K9" s="199" t="s">
        <v>863</v>
      </c>
      <c r="N9" s="27" t="s">
        <v>789</v>
      </c>
      <c r="O9" s="21"/>
    </row>
    <row r="10" spans="1:15" ht="12.75" customHeight="1">
      <c r="A10">
        <v>9</v>
      </c>
      <c r="B10" t="s">
        <v>33</v>
      </c>
      <c r="C10" t="s">
        <v>244</v>
      </c>
      <c r="D10" t="s">
        <v>245</v>
      </c>
      <c r="F10">
        <v>1009</v>
      </c>
      <c r="G10" t="s">
        <v>655</v>
      </c>
      <c r="H10">
        <v>2</v>
      </c>
      <c r="I10">
        <v>1</v>
      </c>
      <c r="J10">
        <v>1009</v>
      </c>
      <c r="K10" s="199" t="s">
        <v>863</v>
      </c>
      <c r="N10" s="27" t="s">
        <v>14</v>
      </c>
      <c r="O10" s="21"/>
    </row>
    <row r="11" spans="1:15" ht="12.75" customHeight="1">
      <c r="A11">
        <v>10</v>
      </c>
      <c r="B11" t="s">
        <v>34</v>
      </c>
      <c r="C11" t="s">
        <v>246</v>
      </c>
      <c r="D11" t="s">
        <v>247</v>
      </c>
      <c r="F11">
        <v>1010</v>
      </c>
      <c r="G11" t="s">
        <v>656</v>
      </c>
      <c r="H11">
        <v>2</v>
      </c>
      <c r="I11">
        <v>1</v>
      </c>
      <c r="J11">
        <v>1010</v>
      </c>
      <c r="K11" s="199" t="s">
        <v>863</v>
      </c>
      <c r="N11" s="27" t="s">
        <v>15</v>
      </c>
      <c r="O11" s="21"/>
    </row>
    <row r="12" spans="1:15" ht="12.75" customHeight="1">
      <c r="A12">
        <v>11</v>
      </c>
      <c r="B12" t="s">
        <v>35</v>
      </c>
      <c r="C12" t="s">
        <v>248</v>
      </c>
      <c r="D12" t="s">
        <v>249</v>
      </c>
      <c r="F12">
        <v>1011</v>
      </c>
      <c r="G12" t="s">
        <v>657</v>
      </c>
      <c r="H12">
        <v>3</v>
      </c>
      <c r="I12">
        <v>1</v>
      </c>
      <c r="J12">
        <v>1011</v>
      </c>
      <c r="K12" s="199" t="s">
        <v>863</v>
      </c>
      <c r="N12" s="27" t="s">
        <v>16</v>
      </c>
      <c r="O12" s="21"/>
    </row>
    <row r="13" spans="1:15" ht="12.75" customHeight="1">
      <c r="A13">
        <v>12</v>
      </c>
      <c r="B13" t="s">
        <v>36</v>
      </c>
      <c r="C13" t="s">
        <v>250</v>
      </c>
      <c r="D13" t="s">
        <v>251</v>
      </c>
      <c r="F13">
        <v>1013</v>
      </c>
      <c r="G13" t="s">
        <v>658</v>
      </c>
      <c r="H13">
        <v>5</v>
      </c>
      <c r="I13">
        <v>4</v>
      </c>
      <c r="J13">
        <v>1013</v>
      </c>
      <c r="K13" s="199" t="s">
        <v>863</v>
      </c>
      <c r="N13" s="27" t="s">
        <v>17</v>
      </c>
      <c r="O13" s="21"/>
    </row>
    <row r="14" spans="1:15" ht="12.75" customHeight="1">
      <c r="A14">
        <v>13</v>
      </c>
      <c r="B14" t="s">
        <v>37</v>
      </c>
      <c r="C14" t="s">
        <v>252</v>
      </c>
      <c r="D14" t="s">
        <v>253</v>
      </c>
      <c r="F14">
        <v>1014</v>
      </c>
      <c r="G14" t="s">
        <v>659</v>
      </c>
      <c r="H14">
        <v>3</v>
      </c>
      <c r="I14">
        <v>2</v>
      </c>
      <c r="J14">
        <v>1014</v>
      </c>
      <c r="K14" s="199" t="s">
        <v>863</v>
      </c>
      <c r="N14" s="27" t="s">
        <v>19</v>
      </c>
      <c r="O14" s="21"/>
    </row>
    <row r="15" spans="1:15" ht="12.75" customHeight="1">
      <c r="A15">
        <v>14</v>
      </c>
      <c r="B15" t="s">
        <v>801</v>
      </c>
      <c r="C15" t="s">
        <v>254</v>
      </c>
      <c r="D15" t="s">
        <v>255</v>
      </c>
      <c r="F15">
        <v>1015</v>
      </c>
      <c r="G15" t="s">
        <v>660</v>
      </c>
      <c r="H15">
        <v>2</v>
      </c>
      <c r="I15">
        <v>1</v>
      </c>
      <c r="J15">
        <v>1015</v>
      </c>
      <c r="K15" s="199" t="s">
        <v>863</v>
      </c>
      <c r="N15" s="27" t="s">
        <v>20</v>
      </c>
      <c r="O15" s="21"/>
    </row>
    <row r="16" spans="1:15" ht="12.75" customHeight="1">
      <c r="A16">
        <v>15</v>
      </c>
      <c r="B16" t="s">
        <v>38</v>
      </c>
      <c r="C16" t="s">
        <v>256</v>
      </c>
      <c r="D16" t="s">
        <v>257</v>
      </c>
      <c r="F16">
        <v>1016</v>
      </c>
      <c r="G16" t="s">
        <v>661</v>
      </c>
      <c r="H16">
        <v>2</v>
      </c>
      <c r="I16">
        <v>1</v>
      </c>
      <c r="J16">
        <v>1016</v>
      </c>
      <c r="K16" s="199" t="s">
        <v>863</v>
      </c>
      <c r="N16" s="27" t="s">
        <v>18</v>
      </c>
      <c r="O16" s="21"/>
    </row>
    <row r="17" spans="1:15" ht="12.75" customHeight="1">
      <c r="A17">
        <v>16</v>
      </c>
      <c r="B17" t="s">
        <v>39</v>
      </c>
      <c r="C17" t="s">
        <v>258</v>
      </c>
      <c r="D17" t="s">
        <v>259</v>
      </c>
      <c r="F17">
        <v>1017</v>
      </c>
      <c r="G17" t="s">
        <v>662</v>
      </c>
      <c r="H17">
        <v>2</v>
      </c>
      <c r="I17">
        <v>1</v>
      </c>
      <c r="J17">
        <v>1017</v>
      </c>
      <c r="K17" s="199" t="s">
        <v>863</v>
      </c>
      <c r="N17" s="27" t="s">
        <v>21</v>
      </c>
      <c r="O17" s="21"/>
    </row>
    <row r="18" spans="1:15" ht="12.75" customHeight="1">
      <c r="A18">
        <v>17</v>
      </c>
      <c r="B18" t="s">
        <v>40</v>
      </c>
      <c r="C18" t="s">
        <v>260</v>
      </c>
      <c r="D18" t="s">
        <v>261</v>
      </c>
      <c r="F18">
        <v>1018</v>
      </c>
      <c r="G18" t="s">
        <v>663</v>
      </c>
      <c r="H18">
        <v>3</v>
      </c>
      <c r="I18">
        <v>2</v>
      </c>
      <c r="J18">
        <v>1018</v>
      </c>
      <c r="K18" s="199" t="s">
        <v>863</v>
      </c>
      <c r="N18" s="27" t="s">
        <v>490</v>
      </c>
      <c r="O18" s="21"/>
    </row>
    <row r="19" spans="1:11" ht="12.75" customHeight="1">
      <c r="A19">
        <v>18</v>
      </c>
      <c r="B19" t="s">
        <v>41</v>
      </c>
      <c r="C19" t="s">
        <v>262</v>
      </c>
      <c r="D19" t="s">
        <v>263</v>
      </c>
      <c r="F19">
        <v>1019</v>
      </c>
      <c r="G19" t="s">
        <v>773</v>
      </c>
      <c r="H19">
        <v>3</v>
      </c>
      <c r="I19">
        <v>2</v>
      </c>
      <c r="J19">
        <v>1019</v>
      </c>
      <c r="K19" s="199" t="s">
        <v>863</v>
      </c>
    </row>
    <row r="20" spans="1:11" ht="12.75" customHeight="1">
      <c r="A20">
        <v>19</v>
      </c>
      <c r="B20" t="s">
        <v>42</v>
      </c>
      <c r="C20" t="s">
        <v>264</v>
      </c>
      <c r="D20" t="s">
        <v>265</v>
      </c>
      <c r="K20" s="199"/>
    </row>
    <row r="21" spans="1:4" ht="12.75">
      <c r="A21">
        <v>20</v>
      </c>
      <c r="B21" t="s">
        <v>43</v>
      </c>
      <c r="C21" t="s">
        <v>266</v>
      </c>
      <c r="D21" t="s">
        <v>267</v>
      </c>
    </row>
    <row r="22" spans="1:4" ht="12.75">
      <c r="A22">
        <v>21</v>
      </c>
      <c r="B22" t="s">
        <v>44</v>
      </c>
      <c r="C22" t="s">
        <v>268</v>
      </c>
      <c r="D22" t="s">
        <v>269</v>
      </c>
    </row>
    <row r="23" spans="1:4" ht="12.75">
      <c r="A23">
        <v>22</v>
      </c>
      <c r="B23" t="s">
        <v>45</v>
      </c>
      <c r="C23" t="s">
        <v>270</v>
      </c>
      <c r="D23" t="s">
        <v>271</v>
      </c>
    </row>
    <row r="24" spans="1:4" ht="12.75">
      <c r="A24">
        <v>23</v>
      </c>
      <c r="B24" t="s">
        <v>46</v>
      </c>
      <c r="C24" t="s">
        <v>272</v>
      </c>
      <c r="D24" t="s">
        <v>273</v>
      </c>
    </row>
    <row r="25" spans="1:4" ht="12.75">
      <c r="A25">
        <v>24</v>
      </c>
      <c r="B25" t="s">
        <v>47</v>
      </c>
      <c r="C25" t="s">
        <v>274</v>
      </c>
      <c r="D25" t="s">
        <v>275</v>
      </c>
    </row>
    <row r="26" spans="1:4" ht="12.75">
      <c r="A26">
        <v>25</v>
      </c>
      <c r="B26" t="s">
        <v>48</v>
      </c>
      <c r="C26" t="s">
        <v>276</v>
      </c>
      <c r="D26" t="s">
        <v>277</v>
      </c>
    </row>
    <row r="27" spans="1:4" ht="12.75">
      <c r="A27">
        <v>26</v>
      </c>
      <c r="B27" t="s">
        <v>49</v>
      </c>
      <c r="C27" t="s">
        <v>278</v>
      </c>
      <c r="D27" t="s">
        <v>279</v>
      </c>
    </row>
    <row r="28" spans="1:4" ht="12.75">
      <c r="A28">
        <v>27</v>
      </c>
      <c r="B28" t="s">
        <v>50</v>
      </c>
      <c r="C28" t="s">
        <v>280</v>
      </c>
      <c r="D28" t="s">
        <v>281</v>
      </c>
    </row>
    <row r="29" spans="1:4" ht="12.75">
      <c r="A29">
        <v>28</v>
      </c>
      <c r="B29" t="s">
        <v>51</v>
      </c>
      <c r="C29" t="s">
        <v>282</v>
      </c>
      <c r="D29" t="s">
        <v>283</v>
      </c>
    </row>
    <row r="30" spans="1:4" ht="12.75">
      <c r="A30">
        <v>29</v>
      </c>
      <c r="B30" t="s">
        <v>52</v>
      </c>
      <c r="C30" t="s">
        <v>284</v>
      </c>
      <c r="D30" t="s">
        <v>285</v>
      </c>
    </row>
    <row r="31" spans="1:4" ht="12.75">
      <c r="A31">
        <v>30</v>
      </c>
      <c r="B31" t="s">
        <v>53</v>
      </c>
      <c r="C31" t="s">
        <v>286</v>
      </c>
      <c r="D31" t="s">
        <v>287</v>
      </c>
    </row>
    <row r="32" spans="1:4" ht="12.75">
      <c r="A32">
        <v>31</v>
      </c>
      <c r="B32" t="s">
        <v>54</v>
      </c>
      <c r="C32" t="s">
        <v>288</v>
      </c>
      <c r="D32" t="s">
        <v>289</v>
      </c>
    </row>
    <row r="33" spans="1:4" ht="12.75">
      <c r="A33">
        <v>32</v>
      </c>
      <c r="B33" t="s">
        <v>55</v>
      </c>
      <c r="C33" t="s">
        <v>290</v>
      </c>
      <c r="D33" t="s">
        <v>291</v>
      </c>
    </row>
    <row r="34" spans="1:4" ht="12.75">
      <c r="A34">
        <v>33</v>
      </c>
      <c r="B34" t="s">
        <v>56</v>
      </c>
      <c r="C34" t="s">
        <v>292</v>
      </c>
      <c r="D34" t="s">
        <v>293</v>
      </c>
    </row>
    <row r="35" spans="1:4" ht="12.75">
      <c r="A35">
        <v>34</v>
      </c>
      <c r="B35" t="s">
        <v>57</v>
      </c>
      <c r="C35" t="s">
        <v>294</v>
      </c>
      <c r="D35" t="s">
        <v>295</v>
      </c>
    </row>
    <row r="36" spans="1:4" ht="12.75">
      <c r="A36">
        <v>35</v>
      </c>
      <c r="B36" t="s">
        <v>58</v>
      </c>
      <c r="C36" t="s">
        <v>296</v>
      </c>
      <c r="D36" t="s">
        <v>297</v>
      </c>
    </row>
    <row r="37" spans="1:4" ht="12.75">
      <c r="A37">
        <v>36</v>
      </c>
      <c r="B37" t="s">
        <v>59</v>
      </c>
      <c r="C37" t="s">
        <v>298</v>
      </c>
      <c r="D37" t="s">
        <v>299</v>
      </c>
    </row>
    <row r="38" spans="1:4" ht="12.75">
      <c r="A38">
        <v>37</v>
      </c>
      <c r="B38" t="s">
        <v>60</v>
      </c>
      <c r="C38" t="s">
        <v>300</v>
      </c>
      <c r="D38" t="s">
        <v>301</v>
      </c>
    </row>
    <row r="39" spans="1:4" ht="12.75">
      <c r="A39">
        <v>38</v>
      </c>
      <c r="B39" t="s">
        <v>61</v>
      </c>
      <c r="C39" t="s">
        <v>302</v>
      </c>
      <c r="D39" t="s">
        <v>303</v>
      </c>
    </row>
    <row r="40" spans="1:4" ht="12.75">
      <c r="A40">
        <v>39</v>
      </c>
      <c r="B40" t="s">
        <v>62</v>
      </c>
      <c r="C40" t="s">
        <v>304</v>
      </c>
      <c r="D40" t="s">
        <v>305</v>
      </c>
    </row>
    <row r="41" spans="1:4" ht="12.75">
      <c r="A41">
        <v>40</v>
      </c>
      <c r="B41" t="s">
        <v>798</v>
      </c>
      <c r="C41" t="s">
        <v>799</v>
      </c>
      <c r="D41" t="s">
        <v>800</v>
      </c>
    </row>
    <row r="42" spans="1:4" ht="12.75">
      <c r="A42">
        <v>41</v>
      </c>
      <c r="B42" t="s">
        <v>63</v>
      </c>
      <c r="C42" t="s">
        <v>306</v>
      </c>
      <c r="D42" t="s">
        <v>307</v>
      </c>
    </row>
    <row r="43" spans="1:4" ht="12.75">
      <c r="A43">
        <v>42</v>
      </c>
      <c r="B43" t="s">
        <v>64</v>
      </c>
      <c r="C43" t="s">
        <v>308</v>
      </c>
      <c r="D43" t="s">
        <v>309</v>
      </c>
    </row>
    <row r="44" spans="1:4" ht="12.75">
      <c r="A44">
        <v>43</v>
      </c>
      <c r="B44" t="s">
        <v>65</v>
      </c>
      <c r="C44" t="s">
        <v>310</v>
      </c>
      <c r="D44" t="s">
        <v>311</v>
      </c>
    </row>
    <row r="45" spans="1:4" ht="12.75">
      <c r="A45">
        <v>44</v>
      </c>
      <c r="B45" t="s">
        <v>66</v>
      </c>
      <c r="C45" t="s">
        <v>312</v>
      </c>
      <c r="D45" t="s">
        <v>313</v>
      </c>
    </row>
    <row r="46" spans="1:4" ht="12.75">
      <c r="A46">
        <v>45</v>
      </c>
      <c r="B46" t="s">
        <v>67</v>
      </c>
      <c r="C46" t="s">
        <v>314</v>
      </c>
      <c r="D46" t="s">
        <v>315</v>
      </c>
    </row>
    <row r="47" spans="1:4" ht="12.75">
      <c r="A47">
        <v>46</v>
      </c>
      <c r="B47" t="s">
        <v>68</v>
      </c>
      <c r="C47" t="s">
        <v>316</v>
      </c>
      <c r="D47" t="s">
        <v>317</v>
      </c>
    </row>
    <row r="48" spans="1:4" ht="12.75">
      <c r="A48">
        <v>47</v>
      </c>
      <c r="B48" t="s">
        <v>69</v>
      </c>
      <c r="C48" t="s">
        <v>318</v>
      </c>
      <c r="D48" t="s">
        <v>319</v>
      </c>
    </row>
    <row r="49" spans="1:4" ht="12.75">
      <c r="A49">
        <v>48</v>
      </c>
      <c r="B49" t="s">
        <v>70</v>
      </c>
      <c r="C49" t="s">
        <v>320</v>
      </c>
      <c r="D49" t="s">
        <v>321</v>
      </c>
    </row>
    <row r="50" spans="1:4" ht="12.75">
      <c r="A50">
        <v>49</v>
      </c>
      <c r="B50" t="s">
        <v>71</v>
      </c>
      <c r="C50" t="s">
        <v>322</v>
      </c>
      <c r="D50" t="s">
        <v>323</v>
      </c>
    </row>
    <row r="51" spans="1:4" ht="12.75">
      <c r="A51">
        <v>50</v>
      </c>
      <c r="B51" t="s">
        <v>72</v>
      </c>
      <c r="C51" t="s">
        <v>324</v>
      </c>
      <c r="D51" t="s">
        <v>325</v>
      </c>
    </row>
    <row r="52" spans="1:4" ht="12.75">
      <c r="A52">
        <v>51</v>
      </c>
      <c r="B52" t="s">
        <v>73</v>
      </c>
      <c r="C52" t="s">
        <v>326</v>
      </c>
      <c r="D52" t="s">
        <v>327</v>
      </c>
    </row>
    <row r="53" spans="1:4" ht="12.75">
      <c r="A53">
        <v>52</v>
      </c>
      <c r="B53" t="s">
        <v>74</v>
      </c>
      <c r="C53" t="s">
        <v>328</v>
      </c>
      <c r="D53" t="s">
        <v>329</v>
      </c>
    </row>
    <row r="54" spans="1:4" ht="12.75">
      <c r="A54">
        <v>53</v>
      </c>
      <c r="B54" t="s">
        <v>75</v>
      </c>
      <c r="C54" t="s">
        <v>331</v>
      </c>
      <c r="D54" t="s">
        <v>330</v>
      </c>
    </row>
    <row r="55" spans="1:4" ht="12.75">
      <c r="A55">
        <v>54</v>
      </c>
      <c r="B55" t="s">
        <v>76</v>
      </c>
      <c r="C55" t="s">
        <v>332</v>
      </c>
      <c r="D55" t="s">
        <v>333</v>
      </c>
    </row>
    <row r="56" spans="1:4" ht="12.75">
      <c r="A56">
        <v>55</v>
      </c>
      <c r="B56" t="s">
        <v>77</v>
      </c>
      <c r="C56" t="s">
        <v>334</v>
      </c>
      <c r="D56" t="s">
        <v>335</v>
      </c>
    </row>
    <row r="57" spans="1:4" ht="12.75">
      <c r="A57">
        <v>56</v>
      </c>
      <c r="B57" t="s">
        <v>78</v>
      </c>
      <c r="C57" t="s">
        <v>336</v>
      </c>
      <c r="D57" t="s">
        <v>337</v>
      </c>
    </row>
    <row r="58" spans="1:4" ht="12.75">
      <c r="A58">
        <v>57</v>
      </c>
      <c r="B58" t="s">
        <v>79</v>
      </c>
      <c r="C58" t="s">
        <v>338</v>
      </c>
      <c r="D58" t="s">
        <v>339</v>
      </c>
    </row>
    <row r="59" spans="1:4" ht="12.75">
      <c r="A59">
        <v>58</v>
      </c>
      <c r="B59" t="s">
        <v>80</v>
      </c>
      <c r="C59" t="s">
        <v>340</v>
      </c>
      <c r="D59" t="s">
        <v>341</v>
      </c>
    </row>
    <row r="60" spans="1:4" ht="12.75">
      <c r="A60">
        <v>59</v>
      </c>
      <c r="B60" t="s">
        <v>81</v>
      </c>
      <c r="C60" t="s">
        <v>342</v>
      </c>
      <c r="D60" t="s">
        <v>343</v>
      </c>
    </row>
    <row r="61" spans="1:4" ht="12.75">
      <c r="A61">
        <v>60</v>
      </c>
      <c r="B61" t="s">
        <v>82</v>
      </c>
      <c r="C61" t="s">
        <v>344</v>
      </c>
      <c r="D61" t="s">
        <v>345</v>
      </c>
    </row>
    <row r="62" spans="1:4" ht="12.75">
      <c r="A62">
        <v>61</v>
      </c>
      <c r="B62" t="s">
        <v>83</v>
      </c>
      <c r="C62" t="s">
        <v>346</v>
      </c>
      <c r="D62" t="s">
        <v>347</v>
      </c>
    </row>
    <row r="63" spans="1:4" ht="12.75">
      <c r="A63">
        <v>62</v>
      </c>
      <c r="B63" t="s">
        <v>84</v>
      </c>
      <c r="C63" t="s">
        <v>348</v>
      </c>
      <c r="D63" t="s">
        <v>349</v>
      </c>
    </row>
    <row r="64" spans="1:4" ht="12.75">
      <c r="A64">
        <v>63</v>
      </c>
      <c r="B64" t="s">
        <v>85</v>
      </c>
      <c r="C64" t="s">
        <v>350</v>
      </c>
      <c r="D64" t="s">
        <v>351</v>
      </c>
    </row>
    <row r="65" spans="1:4" ht="12.75">
      <c r="A65">
        <v>64</v>
      </c>
      <c r="B65" t="s">
        <v>86</v>
      </c>
      <c r="C65" t="s">
        <v>352</v>
      </c>
      <c r="D65" t="s">
        <v>353</v>
      </c>
    </row>
    <row r="66" spans="1:4" ht="12.75">
      <c r="A66">
        <v>65</v>
      </c>
      <c r="B66" t="s">
        <v>87</v>
      </c>
      <c r="C66" t="s">
        <v>354</v>
      </c>
      <c r="D66" t="s">
        <v>355</v>
      </c>
    </row>
    <row r="67" spans="1:4" ht="12.75">
      <c r="A67">
        <v>66</v>
      </c>
      <c r="B67" t="s">
        <v>88</v>
      </c>
      <c r="C67" t="s">
        <v>356</v>
      </c>
      <c r="D67" t="s">
        <v>357</v>
      </c>
    </row>
    <row r="68" spans="1:4" ht="12.75">
      <c r="A68">
        <v>67</v>
      </c>
      <c r="B68" t="s">
        <v>89</v>
      </c>
      <c r="C68" t="s">
        <v>358</v>
      </c>
      <c r="D68" t="s">
        <v>359</v>
      </c>
    </row>
    <row r="69" spans="1:4" ht="12.75">
      <c r="A69">
        <v>68</v>
      </c>
      <c r="B69" t="s">
        <v>90</v>
      </c>
      <c r="C69" t="s">
        <v>360</v>
      </c>
      <c r="D69" t="s">
        <v>841</v>
      </c>
    </row>
    <row r="70" spans="1:4" ht="12.75">
      <c r="A70">
        <v>69</v>
      </c>
      <c r="B70" t="s">
        <v>91</v>
      </c>
      <c r="C70" t="s">
        <v>361</v>
      </c>
      <c r="D70" t="s">
        <v>362</v>
      </c>
    </row>
    <row r="71" spans="1:4" ht="12.75">
      <c r="A71">
        <v>70</v>
      </c>
      <c r="B71" t="s">
        <v>92</v>
      </c>
      <c r="C71" t="s">
        <v>363</v>
      </c>
      <c r="D71" t="s">
        <v>364</v>
      </c>
    </row>
    <row r="72" spans="1:4" ht="12.75">
      <c r="A72">
        <v>71</v>
      </c>
      <c r="B72" t="s">
        <v>93</v>
      </c>
      <c r="C72" t="s">
        <v>365</v>
      </c>
      <c r="D72" t="s">
        <v>848</v>
      </c>
    </row>
    <row r="73" spans="1:4" ht="12.75">
      <c r="A73">
        <v>72</v>
      </c>
      <c r="B73" t="s">
        <v>94</v>
      </c>
      <c r="C73" t="s">
        <v>366</v>
      </c>
      <c r="D73" t="s">
        <v>367</v>
      </c>
    </row>
    <row r="74" spans="1:4" ht="12.75">
      <c r="A74">
        <v>73</v>
      </c>
      <c r="B74" t="s">
        <v>95</v>
      </c>
      <c r="C74" t="s">
        <v>368</v>
      </c>
      <c r="D74" t="s">
        <v>369</v>
      </c>
    </row>
    <row r="75" spans="1:4" ht="12.75">
      <c r="A75">
        <v>74</v>
      </c>
      <c r="B75" t="s">
        <v>96</v>
      </c>
      <c r="C75" t="s">
        <v>370</v>
      </c>
      <c r="D75" t="s">
        <v>371</v>
      </c>
    </row>
    <row r="76" spans="1:4" ht="12.75">
      <c r="A76">
        <v>75</v>
      </c>
      <c r="B76" t="s">
        <v>97</v>
      </c>
      <c r="C76" t="s">
        <v>372</v>
      </c>
      <c r="D76" t="s">
        <v>373</v>
      </c>
    </row>
    <row r="77" spans="1:4" ht="12.75">
      <c r="A77">
        <v>76</v>
      </c>
      <c r="B77" t="s">
        <v>98</v>
      </c>
      <c r="C77" t="s">
        <v>374</v>
      </c>
      <c r="D77" t="s">
        <v>375</v>
      </c>
    </row>
    <row r="78" spans="1:4" ht="12.75">
      <c r="A78">
        <v>77</v>
      </c>
      <c r="B78" t="s">
        <v>99</v>
      </c>
      <c r="C78" t="s">
        <v>376</v>
      </c>
      <c r="D78" t="s">
        <v>377</v>
      </c>
    </row>
    <row r="79" spans="1:4" ht="12.75">
      <c r="A79">
        <v>78</v>
      </c>
      <c r="B79" t="s">
        <v>100</v>
      </c>
      <c r="C79" t="s">
        <v>378</v>
      </c>
      <c r="D79" t="s">
        <v>379</v>
      </c>
    </row>
    <row r="80" spans="1:4" ht="12.75">
      <c r="A80">
        <v>79</v>
      </c>
      <c r="B80" t="s">
        <v>101</v>
      </c>
      <c r="C80" t="s">
        <v>380</v>
      </c>
      <c r="D80" t="s">
        <v>381</v>
      </c>
    </row>
    <row r="81" spans="1:4" ht="12.75">
      <c r="A81">
        <v>80</v>
      </c>
      <c r="B81" t="s">
        <v>102</v>
      </c>
      <c r="C81" t="s">
        <v>382</v>
      </c>
      <c r="D81" t="s">
        <v>383</v>
      </c>
    </row>
    <row r="82" spans="1:4" ht="12.75">
      <c r="A82">
        <v>81</v>
      </c>
      <c r="B82" t="s">
        <v>103</v>
      </c>
      <c r="C82" t="s">
        <v>384</v>
      </c>
      <c r="D82" t="s">
        <v>385</v>
      </c>
    </row>
    <row r="83" spans="1:4" ht="12.75">
      <c r="A83">
        <v>82</v>
      </c>
      <c r="B83" t="s">
        <v>104</v>
      </c>
      <c r="C83" t="s">
        <v>386</v>
      </c>
      <c r="D83" t="s">
        <v>387</v>
      </c>
    </row>
    <row r="84" spans="1:4" ht="12.75">
      <c r="A84">
        <v>83</v>
      </c>
      <c r="B84" t="s">
        <v>105</v>
      </c>
      <c r="C84" t="s">
        <v>388</v>
      </c>
      <c r="D84" t="s">
        <v>389</v>
      </c>
    </row>
    <row r="85" spans="1:4" ht="12.75">
      <c r="A85">
        <v>84</v>
      </c>
      <c r="B85" t="s">
        <v>106</v>
      </c>
      <c r="C85" t="s">
        <v>390</v>
      </c>
      <c r="D85" t="s">
        <v>391</v>
      </c>
    </row>
    <row r="86" spans="1:4" ht="12.75">
      <c r="A86">
        <v>85</v>
      </c>
      <c r="B86" t="s">
        <v>107</v>
      </c>
      <c r="C86" t="s">
        <v>392</v>
      </c>
      <c r="D86" t="s">
        <v>393</v>
      </c>
    </row>
    <row r="87" spans="1:4" ht="12.75">
      <c r="A87">
        <v>86</v>
      </c>
      <c r="B87" t="s">
        <v>108</v>
      </c>
      <c r="C87" t="s">
        <v>394</v>
      </c>
      <c r="D87" t="s">
        <v>395</v>
      </c>
    </row>
    <row r="88" spans="1:4" ht="12.75">
      <c r="A88">
        <v>87</v>
      </c>
      <c r="B88" t="s">
        <v>109</v>
      </c>
      <c r="C88" t="s">
        <v>396</v>
      </c>
      <c r="D88" t="s">
        <v>397</v>
      </c>
    </row>
    <row r="89" spans="1:4" ht="12.75">
      <c r="A89">
        <v>88</v>
      </c>
      <c r="B89" t="s">
        <v>110</v>
      </c>
      <c r="C89" t="s">
        <v>398</v>
      </c>
      <c r="D89" t="s">
        <v>399</v>
      </c>
    </row>
    <row r="90" spans="1:4" ht="12.75">
      <c r="A90">
        <v>89</v>
      </c>
      <c r="B90" t="s">
        <v>111</v>
      </c>
      <c r="C90" t="s">
        <v>400</v>
      </c>
      <c r="D90" t="s">
        <v>401</v>
      </c>
    </row>
    <row r="91" spans="1:4" ht="12.75">
      <c r="A91">
        <v>90</v>
      </c>
      <c r="B91" t="s">
        <v>112</v>
      </c>
      <c r="C91" t="s">
        <v>402</v>
      </c>
      <c r="D91" t="s">
        <v>403</v>
      </c>
    </row>
    <row r="92" spans="1:4" ht="12.75">
      <c r="A92">
        <v>91</v>
      </c>
      <c r="B92" t="s">
        <v>113</v>
      </c>
      <c r="C92" t="s">
        <v>404</v>
      </c>
      <c r="D92" t="s">
        <v>405</v>
      </c>
    </row>
    <row r="93" spans="1:4" ht="12.75">
      <c r="A93">
        <v>92</v>
      </c>
      <c r="B93" t="s">
        <v>114</v>
      </c>
      <c r="C93" t="s">
        <v>406</v>
      </c>
      <c r="D93" t="s">
        <v>407</v>
      </c>
    </row>
    <row r="94" spans="1:4" ht="12.75">
      <c r="A94">
        <v>93</v>
      </c>
      <c r="B94" t="s">
        <v>115</v>
      </c>
      <c r="C94" t="s">
        <v>408</v>
      </c>
      <c r="D94" t="s">
        <v>409</v>
      </c>
    </row>
    <row r="95" spans="1:4" ht="12.75">
      <c r="A95">
        <v>94</v>
      </c>
      <c r="B95" t="s">
        <v>116</v>
      </c>
      <c r="C95" t="s">
        <v>410</v>
      </c>
      <c r="D95" t="s">
        <v>411</v>
      </c>
    </row>
    <row r="96" spans="1:4" ht="12.75">
      <c r="A96">
        <v>95</v>
      </c>
      <c r="B96" t="s">
        <v>849</v>
      </c>
      <c r="C96" t="s">
        <v>850</v>
      </c>
      <c r="D96" t="s">
        <v>851</v>
      </c>
    </row>
    <row r="97" ht="12.75">
      <c r="A97">
        <v>96</v>
      </c>
    </row>
    <row r="98" ht="12.75">
      <c r="A98">
        <v>97</v>
      </c>
    </row>
    <row r="99" ht="12.75">
      <c r="A99">
        <v>98</v>
      </c>
    </row>
    <row r="100" ht="12.75">
      <c r="A100">
        <v>99</v>
      </c>
    </row>
    <row r="101" spans="1:4" ht="12.75">
      <c r="A101">
        <v>100</v>
      </c>
      <c r="B101" t="s">
        <v>412</v>
      </c>
      <c r="C101" t="s">
        <v>413</v>
      </c>
      <c r="D101" t="s">
        <v>778</v>
      </c>
    </row>
    <row r="102" spans="1:4" ht="12.75">
      <c r="A102">
        <v>101</v>
      </c>
      <c r="B102" t="s">
        <v>414</v>
      </c>
      <c r="C102" t="s">
        <v>415</v>
      </c>
      <c r="D102" t="s">
        <v>779</v>
      </c>
    </row>
    <row r="103" spans="1:4" ht="12.75">
      <c r="A103">
        <v>102</v>
      </c>
      <c r="B103" t="s">
        <v>416</v>
      </c>
      <c r="C103" t="s">
        <v>417</v>
      </c>
      <c r="D103" t="s">
        <v>780</v>
      </c>
    </row>
    <row r="104" spans="1:4" ht="12.75">
      <c r="A104">
        <v>103</v>
      </c>
      <c r="B104" t="s">
        <v>117</v>
      </c>
      <c r="C104" t="s">
        <v>418</v>
      </c>
      <c r="D104" t="s">
        <v>419</v>
      </c>
    </row>
    <row r="105" spans="1:4" ht="12.75">
      <c r="A105">
        <v>104</v>
      </c>
      <c r="B105" t="s">
        <v>118</v>
      </c>
      <c r="C105" t="s">
        <v>420</v>
      </c>
      <c r="D105" t="s">
        <v>421</v>
      </c>
    </row>
    <row r="106" spans="1:4" ht="12.75">
      <c r="A106">
        <v>105</v>
      </c>
      <c r="B106" t="s">
        <v>119</v>
      </c>
      <c r="C106" t="s">
        <v>422</v>
      </c>
      <c r="D106" t="s">
        <v>423</v>
      </c>
    </row>
    <row r="107" spans="1:4" ht="12.75">
      <c r="A107">
        <v>106</v>
      </c>
      <c r="B107" t="s">
        <v>120</v>
      </c>
      <c r="C107" t="s">
        <v>424</v>
      </c>
      <c r="D107" t="s">
        <v>425</v>
      </c>
    </row>
    <row r="108" spans="1:4" ht="12.75">
      <c r="A108">
        <v>107</v>
      </c>
      <c r="B108" t="s">
        <v>121</v>
      </c>
      <c r="C108" t="s">
        <v>426</v>
      </c>
      <c r="D108" t="s">
        <v>427</v>
      </c>
    </row>
    <row r="109" spans="1:4" ht="12.75">
      <c r="A109">
        <v>108</v>
      </c>
      <c r="B109" t="s">
        <v>122</v>
      </c>
      <c r="C109" t="s">
        <v>428</v>
      </c>
      <c r="D109" t="s">
        <v>429</v>
      </c>
    </row>
    <row r="110" spans="1:4" ht="12.75">
      <c r="A110">
        <v>109</v>
      </c>
      <c r="B110" t="s">
        <v>430</v>
      </c>
      <c r="C110" t="s">
        <v>431</v>
      </c>
      <c r="D110" t="s">
        <v>432</v>
      </c>
    </row>
    <row r="111" spans="1:4" ht="12.75">
      <c r="A111">
        <v>110</v>
      </c>
      <c r="B111" t="s">
        <v>123</v>
      </c>
      <c r="C111" t="s">
        <v>433</v>
      </c>
      <c r="D111" t="s">
        <v>434</v>
      </c>
    </row>
    <row r="112" spans="1:4" ht="12.75">
      <c r="A112">
        <v>111</v>
      </c>
      <c r="B112" t="s">
        <v>124</v>
      </c>
      <c r="C112" t="s">
        <v>435</v>
      </c>
      <c r="D112" t="s">
        <v>436</v>
      </c>
    </row>
    <row r="113" spans="1:4" ht="12.75">
      <c r="A113">
        <v>112</v>
      </c>
      <c r="B113" t="s">
        <v>125</v>
      </c>
      <c r="C113" t="s">
        <v>437</v>
      </c>
      <c r="D113" t="s">
        <v>438</v>
      </c>
    </row>
    <row r="114" spans="1:4" ht="12.75">
      <c r="A114">
        <v>113</v>
      </c>
      <c r="B114" t="s">
        <v>126</v>
      </c>
      <c r="C114" t="s">
        <v>439</v>
      </c>
      <c r="D114" t="s">
        <v>440</v>
      </c>
    </row>
    <row r="115" spans="1:4" ht="12.75">
      <c r="A115">
        <v>114</v>
      </c>
      <c r="B115" t="s">
        <v>127</v>
      </c>
      <c r="C115" t="s">
        <v>441</v>
      </c>
      <c r="D115" t="s">
        <v>442</v>
      </c>
    </row>
    <row r="116" spans="1:4" ht="12.75">
      <c r="A116">
        <v>115</v>
      </c>
      <c r="B116" t="s">
        <v>128</v>
      </c>
      <c r="C116" t="s">
        <v>443</v>
      </c>
      <c r="D116" t="s">
        <v>444</v>
      </c>
    </row>
    <row r="117" spans="1:4" ht="12.75">
      <c r="A117">
        <v>116</v>
      </c>
      <c r="B117" t="s">
        <v>129</v>
      </c>
      <c r="C117" t="s">
        <v>445</v>
      </c>
      <c r="D117" t="s">
        <v>446</v>
      </c>
    </row>
    <row r="118" spans="1:4" ht="12.75">
      <c r="A118">
        <v>117</v>
      </c>
      <c r="B118" t="s">
        <v>130</v>
      </c>
      <c r="C118" t="s">
        <v>447</v>
      </c>
      <c r="D118" t="s">
        <v>448</v>
      </c>
    </row>
    <row r="119" spans="1:4" ht="12.75">
      <c r="A119">
        <v>118</v>
      </c>
      <c r="B119" t="s">
        <v>131</v>
      </c>
      <c r="C119" t="s">
        <v>449</v>
      </c>
      <c r="D119" t="s">
        <v>450</v>
      </c>
    </row>
    <row r="120" spans="1:4" ht="12.75">
      <c r="A120">
        <v>119</v>
      </c>
      <c r="B120" t="s">
        <v>132</v>
      </c>
      <c r="C120" t="s">
        <v>451</v>
      </c>
      <c r="D120" t="s">
        <v>862</v>
      </c>
    </row>
    <row r="121" spans="1:4" ht="12.75">
      <c r="A121">
        <v>120</v>
      </c>
      <c r="B121" t="s">
        <v>133</v>
      </c>
      <c r="C121" t="s">
        <v>452</v>
      </c>
      <c r="D121" t="s">
        <v>453</v>
      </c>
    </row>
    <row r="122" spans="1:4" ht="12.75">
      <c r="A122">
        <v>121</v>
      </c>
      <c r="B122" t="s">
        <v>134</v>
      </c>
      <c r="C122" t="s">
        <v>454</v>
      </c>
      <c r="D122" t="s">
        <v>455</v>
      </c>
    </row>
    <row r="123" spans="1:4" ht="12.75">
      <c r="A123">
        <v>122</v>
      </c>
      <c r="B123" t="s">
        <v>135</v>
      </c>
      <c r="C123" t="s">
        <v>456</v>
      </c>
      <c r="D123" t="s">
        <v>457</v>
      </c>
    </row>
    <row r="124" spans="1:4" ht="12.75">
      <c r="A124">
        <v>123</v>
      </c>
      <c r="B124" t="s">
        <v>136</v>
      </c>
      <c r="C124" t="s">
        <v>458</v>
      </c>
      <c r="D124" t="s">
        <v>459</v>
      </c>
    </row>
    <row r="125" spans="1:4" ht="12.75">
      <c r="A125">
        <v>124</v>
      </c>
      <c r="B125" t="s">
        <v>137</v>
      </c>
      <c r="C125" t="s">
        <v>460</v>
      </c>
      <c r="D125" t="s">
        <v>461</v>
      </c>
    </row>
    <row r="126" spans="1:4" ht="12.75">
      <c r="A126">
        <v>125</v>
      </c>
      <c r="B126" t="s">
        <v>138</v>
      </c>
      <c r="C126" t="s">
        <v>462</v>
      </c>
      <c r="D126" t="s">
        <v>463</v>
      </c>
    </row>
    <row r="127" spans="1:4" ht="12.75">
      <c r="A127">
        <v>126</v>
      </c>
      <c r="B127" t="s">
        <v>139</v>
      </c>
      <c r="C127" t="s">
        <v>464</v>
      </c>
      <c r="D127" t="s">
        <v>465</v>
      </c>
    </row>
    <row r="128" spans="1:4" ht="12.75">
      <c r="A128">
        <v>127</v>
      </c>
      <c r="B128" t="s">
        <v>140</v>
      </c>
      <c r="C128" t="s">
        <v>466</v>
      </c>
      <c r="D128" t="s">
        <v>467</v>
      </c>
    </row>
    <row r="129" spans="1:4" ht="12.75">
      <c r="A129">
        <v>128</v>
      </c>
      <c r="B129" t="s">
        <v>141</v>
      </c>
      <c r="C129" t="s">
        <v>468</v>
      </c>
      <c r="D129" t="s">
        <v>469</v>
      </c>
    </row>
    <row r="130" spans="1:4" ht="12.75">
      <c r="A130">
        <v>129</v>
      </c>
      <c r="B130" t="s">
        <v>802</v>
      </c>
      <c r="C130" t="s">
        <v>470</v>
      </c>
      <c r="D130" t="s">
        <v>471</v>
      </c>
    </row>
    <row r="131" spans="1:4" ht="12.75">
      <c r="A131">
        <v>130</v>
      </c>
      <c r="B131" t="s">
        <v>142</v>
      </c>
      <c r="C131" t="s">
        <v>472</v>
      </c>
      <c r="D131" t="s">
        <v>473</v>
      </c>
    </row>
    <row r="132" spans="1:4" ht="12.75">
      <c r="A132">
        <v>131</v>
      </c>
      <c r="B132" t="s">
        <v>770</v>
      </c>
      <c r="C132" t="s">
        <v>771</v>
      </c>
      <c r="D132" t="s">
        <v>772</v>
      </c>
    </row>
    <row r="133" spans="1:4" ht="12.75">
      <c r="A133">
        <v>132</v>
      </c>
      <c r="B133" t="s">
        <v>143</v>
      </c>
      <c r="C133" t="s">
        <v>474</v>
      </c>
      <c r="D133" t="s">
        <v>475</v>
      </c>
    </row>
    <row r="134" ht="12.75">
      <c r="A134">
        <v>133</v>
      </c>
    </row>
    <row r="135" ht="12.75">
      <c r="A135">
        <v>134</v>
      </c>
    </row>
    <row r="136" ht="12.75">
      <c r="A136">
        <v>135</v>
      </c>
    </row>
    <row r="137" spans="1:4" ht="12.75">
      <c r="A137">
        <v>136</v>
      </c>
      <c r="B137" t="s">
        <v>144</v>
      </c>
      <c r="C137" t="s">
        <v>476</v>
      </c>
      <c r="D137" t="s">
        <v>477</v>
      </c>
    </row>
    <row r="138" spans="1:4" ht="12.75">
      <c r="A138">
        <v>137</v>
      </c>
      <c r="B138" t="s">
        <v>478</v>
      </c>
      <c r="C138" t="s">
        <v>479</v>
      </c>
      <c r="D138" t="s">
        <v>480</v>
      </c>
    </row>
    <row r="139" spans="1:4" ht="12.75">
      <c r="A139">
        <v>138</v>
      </c>
      <c r="B139" t="s">
        <v>145</v>
      </c>
      <c r="C139" t="s">
        <v>481</v>
      </c>
      <c r="D139" t="s">
        <v>482</v>
      </c>
    </row>
    <row r="140" spans="1:4" ht="12.75">
      <c r="A140">
        <v>139</v>
      </c>
      <c r="B140" t="s">
        <v>146</v>
      </c>
      <c r="C140" t="s">
        <v>483</v>
      </c>
      <c r="D140" t="s">
        <v>484</v>
      </c>
    </row>
    <row r="141" spans="1:4" ht="12.75">
      <c r="A141">
        <v>140</v>
      </c>
      <c r="B141" t="s">
        <v>147</v>
      </c>
      <c r="C141" t="s">
        <v>485</v>
      </c>
      <c r="D141" t="s">
        <v>486</v>
      </c>
    </row>
    <row r="142" spans="1:4" ht="12.75">
      <c r="A142">
        <v>141</v>
      </c>
      <c r="B142" t="s">
        <v>786</v>
      </c>
      <c r="C142" t="s">
        <v>787</v>
      </c>
      <c r="D142" t="s">
        <v>788</v>
      </c>
    </row>
    <row r="143" ht="12.75">
      <c r="A143">
        <v>142</v>
      </c>
    </row>
    <row r="144" spans="1:4" ht="12.75">
      <c r="A144">
        <v>143</v>
      </c>
      <c r="B144" t="s">
        <v>148</v>
      </c>
      <c r="C144" t="s">
        <v>487</v>
      </c>
      <c r="D144" t="s">
        <v>488</v>
      </c>
    </row>
    <row r="145" spans="1:4" ht="12.75">
      <c r="A145">
        <v>144</v>
      </c>
      <c r="B145" t="s">
        <v>149</v>
      </c>
      <c r="C145" t="s">
        <v>491</v>
      </c>
      <c r="D145" t="s">
        <v>492</v>
      </c>
    </row>
    <row r="146" spans="1:4" ht="12.75">
      <c r="A146">
        <v>145</v>
      </c>
      <c r="B146" t="s">
        <v>150</v>
      </c>
      <c r="C146" t="s">
        <v>493</v>
      </c>
      <c r="D146" t="s">
        <v>494</v>
      </c>
    </row>
    <row r="147" spans="1:4" ht="12.75">
      <c r="A147">
        <v>146</v>
      </c>
      <c r="B147" t="s">
        <v>151</v>
      </c>
      <c r="C147" t="s">
        <v>495</v>
      </c>
      <c r="D147" t="s">
        <v>496</v>
      </c>
    </row>
    <row r="148" spans="1:4" ht="12.75">
      <c r="A148">
        <v>147</v>
      </c>
      <c r="B148" t="s">
        <v>152</v>
      </c>
      <c r="C148" t="s">
        <v>497</v>
      </c>
      <c r="D148" t="s">
        <v>498</v>
      </c>
    </row>
    <row r="149" spans="1:4" ht="12.75">
      <c r="A149">
        <v>148</v>
      </c>
      <c r="B149" t="s">
        <v>153</v>
      </c>
      <c r="C149" t="s">
        <v>499</v>
      </c>
      <c r="D149" t="s">
        <v>500</v>
      </c>
    </row>
    <row r="150" spans="1:4" ht="12.75">
      <c r="A150">
        <v>149</v>
      </c>
      <c r="B150" t="s">
        <v>154</v>
      </c>
      <c r="C150" t="s">
        <v>518</v>
      </c>
      <c r="D150" t="s">
        <v>519</v>
      </c>
    </row>
    <row r="151" spans="1:4" ht="12.75">
      <c r="A151">
        <v>150</v>
      </c>
      <c r="B151" t="s">
        <v>155</v>
      </c>
      <c r="C151" t="s">
        <v>520</v>
      </c>
      <c r="D151" t="s">
        <v>521</v>
      </c>
    </row>
    <row r="152" spans="1:4" ht="12.75">
      <c r="A152">
        <v>151</v>
      </c>
      <c r="B152" t="s">
        <v>156</v>
      </c>
      <c r="C152" t="s">
        <v>522</v>
      </c>
      <c r="D152" t="s">
        <v>523</v>
      </c>
    </row>
    <row r="153" spans="1:4" ht="12.75">
      <c r="A153">
        <v>152</v>
      </c>
      <c r="B153" t="s">
        <v>157</v>
      </c>
      <c r="C153" t="s">
        <v>524</v>
      </c>
      <c r="D153" t="s">
        <v>525</v>
      </c>
    </row>
    <row r="154" spans="1:4" ht="12.75">
      <c r="A154">
        <v>153</v>
      </c>
      <c r="B154" t="s">
        <v>158</v>
      </c>
      <c r="C154" t="s">
        <v>526</v>
      </c>
      <c r="D154" t="s">
        <v>527</v>
      </c>
    </row>
    <row r="155" spans="1:4" ht="12.75">
      <c r="A155">
        <v>154</v>
      </c>
      <c r="B155" t="s">
        <v>159</v>
      </c>
      <c r="C155" t="s">
        <v>528</v>
      </c>
      <c r="D155" t="s">
        <v>529</v>
      </c>
    </row>
    <row r="156" spans="1:4" ht="12.75">
      <c r="A156">
        <v>155</v>
      </c>
      <c r="B156" t="s">
        <v>160</v>
      </c>
      <c r="C156" t="s">
        <v>530</v>
      </c>
      <c r="D156" t="s">
        <v>531</v>
      </c>
    </row>
    <row r="157" spans="1:4" ht="12.75">
      <c r="A157">
        <v>156</v>
      </c>
      <c r="B157" t="s">
        <v>161</v>
      </c>
      <c r="C157" t="s">
        <v>532</v>
      </c>
      <c r="D157" t="s">
        <v>533</v>
      </c>
    </row>
    <row r="158" spans="1:4" ht="12.75">
      <c r="A158">
        <v>157</v>
      </c>
      <c r="B158" t="s">
        <v>162</v>
      </c>
      <c r="C158" t="s">
        <v>534</v>
      </c>
      <c r="D158" t="s">
        <v>535</v>
      </c>
    </row>
    <row r="159" spans="1:4" ht="12.75">
      <c r="A159">
        <v>158</v>
      </c>
      <c r="B159" t="s">
        <v>163</v>
      </c>
      <c r="C159" t="s">
        <v>536</v>
      </c>
      <c r="D159" t="s">
        <v>537</v>
      </c>
    </row>
    <row r="160" spans="1:4" ht="12.75">
      <c r="A160">
        <v>159</v>
      </c>
      <c r="B160" t="s">
        <v>164</v>
      </c>
      <c r="C160" t="s">
        <v>538</v>
      </c>
      <c r="D160" t="s">
        <v>539</v>
      </c>
    </row>
    <row r="161" spans="1:4" ht="12.75">
      <c r="A161">
        <v>160</v>
      </c>
      <c r="B161" t="s">
        <v>165</v>
      </c>
      <c r="C161" t="s">
        <v>540</v>
      </c>
      <c r="D161" t="s">
        <v>541</v>
      </c>
    </row>
    <row r="162" spans="1:4" ht="12.75">
      <c r="A162">
        <v>161</v>
      </c>
      <c r="B162" t="s">
        <v>166</v>
      </c>
      <c r="C162" t="s">
        <v>542</v>
      </c>
      <c r="D162" t="s">
        <v>543</v>
      </c>
    </row>
    <row r="163" spans="1:4" ht="12.75">
      <c r="A163">
        <v>162</v>
      </c>
      <c r="B163" t="s">
        <v>167</v>
      </c>
      <c r="C163" t="s">
        <v>544</v>
      </c>
      <c r="D163" t="s">
        <v>545</v>
      </c>
    </row>
    <row r="164" spans="1:4" ht="12.75">
      <c r="A164">
        <v>163</v>
      </c>
      <c r="B164" t="s">
        <v>168</v>
      </c>
      <c r="C164" t="s">
        <v>546</v>
      </c>
      <c r="D164" t="s">
        <v>547</v>
      </c>
    </row>
    <row r="165" spans="1:4" ht="12.75">
      <c r="A165">
        <v>164</v>
      </c>
      <c r="B165" t="s">
        <v>169</v>
      </c>
      <c r="C165" t="s">
        <v>548</v>
      </c>
      <c r="D165" t="s">
        <v>549</v>
      </c>
    </row>
    <row r="166" ht="12.75">
      <c r="A166">
        <v>165</v>
      </c>
    </row>
    <row r="167" ht="12.75">
      <c r="A167">
        <v>166</v>
      </c>
    </row>
    <row r="168" spans="1:4" ht="12.75">
      <c r="A168">
        <v>167</v>
      </c>
      <c r="B168" t="s">
        <v>170</v>
      </c>
      <c r="C168" t="s">
        <v>501</v>
      </c>
      <c r="D168" t="s">
        <v>502</v>
      </c>
    </row>
    <row r="169" spans="1:4" ht="12.75">
      <c r="A169">
        <v>168</v>
      </c>
      <c r="B169" t="s">
        <v>171</v>
      </c>
      <c r="C169" t="s">
        <v>503</v>
      </c>
      <c r="D169" t="s">
        <v>504</v>
      </c>
    </row>
    <row r="170" spans="1:4" ht="12.75">
      <c r="A170">
        <v>169</v>
      </c>
      <c r="B170" t="s">
        <v>172</v>
      </c>
      <c r="C170" t="s">
        <v>505</v>
      </c>
      <c r="D170" t="s">
        <v>506</v>
      </c>
    </row>
    <row r="171" spans="1:4" ht="12.75">
      <c r="A171">
        <v>170</v>
      </c>
      <c r="B171" t="s">
        <v>173</v>
      </c>
      <c r="C171" t="s">
        <v>507</v>
      </c>
      <c r="D171" t="s">
        <v>508</v>
      </c>
    </row>
    <row r="172" spans="1:4" ht="12.75">
      <c r="A172">
        <v>171</v>
      </c>
      <c r="B172" t="s">
        <v>174</v>
      </c>
      <c r="C172" t="s">
        <v>509</v>
      </c>
      <c r="D172" t="s">
        <v>510</v>
      </c>
    </row>
    <row r="173" spans="1:4" ht="12.75">
      <c r="A173">
        <v>172</v>
      </c>
      <c r="B173" t="s">
        <v>175</v>
      </c>
      <c r="C173" t="s">
        <v>511</v>
      </c>
      <c r="D173" t="s">
        <v>512</v>
      </c>
    </row>
    <row r="174" spans="1:4" ht="12.75">
      <c r="A174">
        <v>173</v>
      </c>
      <c r="B174" t="s">
        <v>176</v>
      </c>
      <c r="C174" t="s">
        <v>513</v>
      </c>
      <c r="D174" t="s">
        <v>514</v>
      </c>
    </row>
    <row r="175" ht="12.75">
      <c r="A175">
        <v>174</v>
      </c>
    </row>
    <row r="176" spans="1:4" ht="12.75">
      <c r="A176">
        <v>175</v>
      </c>
      <c r="B176" t="s">
        <v>852</v>
      </c>
      <c r="C176" t="s">
        <v>853</v>
      </c>
      <c r="D176" t="s">
        <v>854</v>
      </c>
    </row>
    <row r="177" ht="12.75">
      <c r="A177">
        <v>176</v>
      </c>
    </row>
    <row r="178" spans="1:4" ht="12.75">
      <c r="A178">
        <v>177</v>
      </c>
      <c r="B178" t="s">
        <v>177</v>
      </c>
      <c r="C178" t="s">
        <v>550</v>
      </c>
      <c r="D178" t="s">
        <v>774</v>
      </c>
    </row>
    <row r="179" spans="1:4" ht="12.75">
      <c r="A179">
        <v>178</v>
      </c>
      <c r="B179" t="s">
        <v>178</v>
      </c>
      <c r="C179" t="s">
        <v>551</v>
      </c>
      <c r="D179" t="s">
        <v>775</v>
      </c>
    </row>
    <row r="180" spans="1:4" ht="12.75">
      <c r="A180">
        <v>179</v>
      </c>
      <c r="B180" t="s">
        <v>179</v>
      </c>
      <c r="C180" t="s">
        <v>552</v>
      </c>
      <c r="D180" t="s">
        <v>553</v>
      </c>
    </row>
    <row r="181" spans="1:4" ht="12.75">
      <c r="A181">
        <v>180</v>
      </c>
      <c r="B181" t="s">
        <v>180</v>
      </c>
      <c r="C181" t="s">
        <v>554</v>
      </c>
      <c r="D181" t="s">
        <v>555</v>
      </c>
    </row>
    <row r="182" spans="1:4" ht="12.75">
      <c r="A182">
        <v>181</v>
      </c>
      <c r="B182" t="s">
        <v>803</v>
      </c>
      <c r="C182" t="s">
        <v>556</v>
      </c>
      <c r="D182" t="s">
        <v>557</v>
      </c>
    </row>
    <row r="183" spans="1:4" ht="12.75">
      <c r="A183">
        <v>182</v>
      </c>
      <c r="B183" t="s">
        <v>181</v>
      </c>
      <c r="C183" t="s">
        <v>558</v>
      </c>
      <c r="D183" t="s">
        <v>559</v>
      </c>
    </row>
    <row r="184" spans="1:4" ht="12.75">
      <c r="A184">
        <v>183</v>
      </c>
      <c r="B184" t="s">
        <v>182</v>
      </c>
      <c r="C184" t="s">
        <v>560</v>
      </c>
      <c r="D184" t="s">
        <v>561</v>
      </c>
    </row>
    <row r="185" spans="1:4" ht="12.75">
      <c r="A185">
        <v>184</v>
      </c>
      <c r="B185" t="s">
        <v>183</v>
      </c>
      <c r="C185" t="s">
        <v>562</v>
      </c>
      <c r="D185" t="s">
        <v>563</v>
      </c>
    </row>
    <row r="186" spans="1:4" ht="12.75">
      <c r="A186">
        <v>185</v>
      </c>
      <c r="B186" t="s">
        <v>184</v>
      </c>
      <c r="C186" t="s">
        <v>564</v>
      </c>
      <c r="D186" t="s">
        <v>565</v>
      </c>
    </row>
    <row r="187" spans="1:4" ht="12.75">
      <c r="A187">
        <v>186</v>
      </c>
      <c r="B187" t="s">
        <v>185</v>
      </c>
      <c r="C187" t="s">
        <v>566</v>
      </c>
      <c r="D187" t="s">
        <v>567</v>
      </c>
    </row>
    <row r="188" spans="1:4" ht="12.75">
      <c r="A188">
        <v>187</v>
      </c>
      <c r="B188" t="s">
        <v>186</v>
      </c>
      <c r="C188" t="s">
        <v>568</v>
      </c>
      <c r="D188" t="s">
        <v>569</v>
      </c>
    </row>
    <row r="189" spans="1:4" ht="12.75">
      <c r="A189">
        <v>188</v>
      </c>
      <c r="B189" t="s">
        <v>187</v>
      </c>
      <c r="C189" t="s">
        <v>570</v>
      </c>
      <c r="D189" t="s">
        <v>571</v>
      </c>
    </row>
    <row r="190" spans="1:4" ht="12.75">
      <c r="A190">
        <v>189</v>
      </c>
      <c r="B190" t="s">
        <v>188</v>
      </c>
      <c r="C190" t="s">
        <v>572</v>
      </c>
      <c r="D190" t="s">
        <v>573</v>
      </c>
    </row>
    <row r="191" spans="1:4" ht="12.75">
      <c r="A191">
        <v>190</v>
      </c>
      <c r="B191" t="s">
        <v>189</v>
      </c>
      <c r="C191" t="s">
        <v>574</v>
      </c>
      <c r="D191" t="s">
        <v>575</v>
      </c>
    </row>
    <row r="192" spans="1:4" ht="12.75">
      <c r="A192">
        <v>191</v>
      </c>
      <c r="B192" t="s">
        <v>190</v>
      </c>
      <c r="C192" t="s">
        <v>576</v>
      </c>
      <c r="D192" t="s">
        <v>577</v>
      </c>
    </row>
    <row r="193" spans="1:4" ht="12.75">
      <c r="A193">
        <v>192</v>
      </c>
      <c r="B193" t="s">
        <v>191</v>
      </c>
      <c r="C193" t="s">
        <v>578</v>
      </c>
      <c r="D193" t="s">
        <v>579</v>
      </c>
    </row>
    <row r="194" spans="1:4" ht="12.75">
      <c r="A194">
        <v>193</v>
      </c>
      <c r="B194" t="s">
        <v>192</v>
      </c>
      <c r="C194" t="s">
        <v>580</v>
      </c>
      <c r="D194" t="s">
        <v>581</v>
      </c>
    </row>
    <row r="195" spans="1:4" ht="12.75">
      <c r="A195">
        <v>194</v>
      </c>
      <c r="B195" t="s">
        <v>193</v>
      </c>
      <c r="C195" t="s">
        <v>582</v>
      </c>
      <c r="D195" t="s">
        <v>583</v>
      </c>
    </row>
    <row r="196" spans="1:4" ht="12.75">
      <c r="A196">
        <v>195</v>
      </c>
      <c r="B196" t="s">
        <v>804</v>
      </c>
      <c r="C196" t="s">
        <v>584</v>
      </c>
      <c r="D196" t="s">
        <v>585</v>
      </c>
    </row>
    <row r="197" spans="1:4" ht="12.75">
      <c r="A197">
        <v>196</v>
      </c>
      <c r="B197" t="s">
        <v>194</v>
      </c>
      <c r="C197" t="s">
        <v>586</v>
      </c>
      <c r="D197" t="s">
        <v>587</v>
      </c>
    </row>
    <row r="198" spans="1:4" ht="12.75">
      <c r="A198">
        <v>197</v>
      </c>
      <c r="B198" t="s">
        <v>195</v>
      </c>
      <c r="C198" t="s">
        <v>588</v>
      </c>
      <c r="D198" t="s">
        <v>589</v>
      </c>
    </row>
    <row r="199" spans="1:4" ht="12.75">
      <c r="A199">
        <v>198</v>
      </c>
      <c r="B199" t="s">
        <v>196</v>
      </c>
      <c r="C199" t="s">
        <v>590</v>
      </c>
      <c r="D199" t="s">
        <v>591</v>
      </c>
    </row>
    <row r="200" ht="12.75">
      <c r="A200">
        <v>199</v>
      </c>
    </row>
    <row r="201" spans="1:4" ht="12.75">
      <c r="A201">
        <v>200</v>
      </c>
      <c r="B201" t="s">
        <v>197</v>
      </c>
      <c r="C201" t="s">
        <v>592</v>
      </c>
      <c r="D201" t="s">
        <v>593</v>
      </c>
    </row>
    <row r="202" spans="1:4" ht="12.75">
      <c r="A202">
        <v>201</v>
      </c>
      <c r="B202" t="s">
        <v>198</v>
      </c>
      <c r="C202" t="s">
        <v>594</v>
      </c>
      <c r="D202" t="s">
        <v>595</v>
      </c>
    </row>
    <row r="203" ht="12.75">
      <c r="A203">
        <v>202</v>
      </c>
    </row>
    <row r="204" spans="1:4" ht="12.75">
      <c r="A204">
        <v>203</v>
      </c>
      <c r="B204" t="s">
        <v>199</v>
      </c>
      <c r="C204" t="s">
        <v>596</v>
      </c>
      <c r="D204" t="s">
        <v>597</v>
      </c>
    </row>
    <row r="205" spans="1:4" ht="12.75">
      <c r="A205">
        <v>204</v>
      </c>
      <c r="B205" t="s">
        <v>200</v>
      </c>
      <c r="C205" t="s">
        <v>598</v>
      </c>
      <c r="D205" t="s">
        <v>599</v>
      </c>
    </row>
    <row r="206" spans="1:4" ht="12.75">
      <c r="A206">
        <v>205</v>
      </c>
      <c r="B206" t="s">
        <v>201</v>
      </c>
      <c r="C206" t="s">
        <v>600</v>
      </c>
      <c r="D206" t="s">
        <v>601</v>
      </c>
    </row>
    <row r="207" spans="1:4" ht="12.75">
      <c r="A207">
        <v>206</v>
      </c>
      <c r="B207" t="s">
        <v>202</v>
      </c>
      <c r="C207" t="s">
        <v>602</v>
      </c>
      <c r="D207" t="s">
        <v>603</v>
      </c>
    </row>
    <row r="208" spans="1:4" ht="12.75">
      <c r="A208">
        <v>207</v>
      </c>
      <c r="B208" t="s">
        <v>203</v>
      </c>
      <c r="C208" t="s">
        <v>604</v>
      </c>
      <c r="D208" t="s">
        <v>605</v>
      </c>
    </row>
    <row r="209" spans="1:4" ht="12.75">
      <c r="A209">
        <v>208</v>
      </c>
      <c r="B209" t="s">
        <v>842</v>
      </c>
      <c r="C209" t="s">
        <v>843</v>
      </c>
      <c r="D209" t="s">
        <v>844</v>
      </c>
    </row>
    <row r="210" spans="1:4" ht="12.75">
      <c r="A210">
        <v>209</v>
      </c>
      <c r="B210" t="s">
        <v>204</v>
      </c>
      <c r="C210" t="s">
        <v>606</v>
      </c>
      <c r="D210" t="s">
        <v>607</v>
      </c>
    </row>
    <row r="211" spans="1:4" ht="12.75">
      <c r="A211">
        <v>210</v>
      </c>
      <c r="B211" t="s">
        <v>205</v>
      </c>
      <c r="C211" t="s">
        <v>608</v>
      </c>
      <c r="D211" t="s">
        <v>609</v>
      </c>
    </row>
    <row r="212" spans="1:4" ht="12.75">
      <c r="A212">
        <v>211</v>
      </c>
      <c r="B212" t="s">
        <v>855</v>
      </c>
      <c r="C212" t="s">
        <v>856</v>
      </c>
      <c r="D212" t="s">
        <v>857</v>
      </c>
    </row>
    <row r="213" ht="12.75">
      <c r="A213">
        <v>212</v>
      </c>
    </row>
    <row r="214" spans="1:4" ht="12.75">
      <c r="A214">
        <v>213</v>
      </c>
      <c r="B214" t="s">
        <v>515</v>
      </c>
      <c r="C214" t="s">
        <v>610</v>
      </c>
      <c r="D214" t="s">
        <v>611</v>
      </c>
    </row>
    <row r="215" spans="1:4" ht="12.75">
      <c r="A215">
        <v>214</v>
      </c>
      <c r="B215" t="s">
        <v>516</v>
      </c>
      <c r="C215" t="s">
        <v>612</v>
      </c>
      <c r="D215" t="s">
        <v>613</v>
      </c>
    </row>
    <row r="216" spans="1:4" ht="12.75">
      <c r="A216">
        <v>215</v>
      </c>
      <c r="B216" t="s">
        <v>517</v>
      </c>
      <c r="C216" t="s">
        <v>614</v>
      </c>
      <c r="D216" t="s">
        <v>615</v>
      </c>
    </row>
    <row r="217" spans="1:4" ht="12.75">
      <c r="A217">
        <v>216</v>
      </c>
      <c r="B217" t="s">
        <v>858</v>
      </c>
      <c r="C217" t="s">
        <v>859</v>
      </c>
      <c r="D217" t="s">
        <v>860</v>
      </c>
    </row>
    <row r="218" ht="12.75">
      <c r="A218">
        <v>217</v>
      </c>
    </row>
    <row r="219" spans="1:4" ht="12.75">
      <c r="A219">
        <v>218</v>
      </c>
      <c r="B219" t="s">
        <v>206</v>
      </c>
      <c r="C219" t="s">
        <v>616</v>
      </c>
      <c r="D219" t="s">
        <v>617</v>
      </c>
    </row>
    <row r="220" spans="1:4" ht="12.75">
      <c r="A220">
        <v>219</v>
      </c>
      <c r="B220" t="s">
        <v>207</v>
      </c>
      <c r="C220" t="s">
        <v>618</v>
      </c>
      <c r="D220" t="s">
        <v>619</v>
      </c>
    </row>
    <row r="221" spans="1:4" ht="12.75">
      <c r="A221">
        <v>220</v>
      </c>
      <c r="B221" t="s">
        <v>208</v>
      </c>
      <c r="C221" t="s">
        <v>620</v>
      </c>
      <c r="D221" t="s">
        <v>621</v>
      </c>
    </row>
    <row r="222" spans="1:4" ht="12.75">
      <c r="A222">
        <v>221</v>
      </c>
      <c r="B222" t="s">
        <v>209</v>
      </c>
      <c r="C222" t="s">
        <v>622</v>
      </c>
      <c r="D222" t="s">
        <v>623</v>
      </c>
    </row>
    <row r="223" spans="1:4" ht="12.75">
      <c r="A223">
        <v>222</v>
      </c>
      <c r="B223" t="s">
        <v>210</v>
      </c>
      <c r="C223" t="s">
        <v>624</v>
      </c>
      <c r="D223" t="s">
        <v>625</v>
      </c>
    </row>
    <row r="224" spans="1:4" ht="12.75">
      <c r="A224">
        <v>223</v>
      </c>
      <c r="B224" t="s">
        <v>211</v>
      </c>
      <c r="C224" t="s">
        <v>626</v>
      </c>
      <c r="D224" t="s">
        <v>627</v>
      </c>
    </row>
    <row r="225" spans="1:4" ht="12.75">
      <c r="A225">
        <v>224</v>
      </c>
      <c r="B225" t="s">
        <v>212</v>
      </c>
      <c r="C225" t="s">
        <v>628</v>
      </c>
      <c r="D225" t="s">
        <v>629</v>
      </c>
    </row>
    <row r="226" spans="1:4" ht="12.75">
      <c r="A226">
        <v>225</v>
      </c>
      <c r="B226" t="s">
        <v>213</v>
      </c>
      <c r="C226" t="s">
        <v>630</v>
      </c>
      <c r="D226" t="s">
        <v>631</v>
      </c>
    </row>
    <row r="227" spans="1:4" ht="12.75">
      <c r="A227">
        <v>226</v>
      </c>
      <c r="B227" t="s">
        <v>214</v>
      </c>
      <c r="C227" t="s">
        <v>632</v>
      </c>
      <c r="D227" t="s">
        <v>633</v>
      </c>
    </row>
    <row r="228" spans="1:4" ht="12.75">
      <c r="A228">
        <v>227</v>
      </c>
      <c r="B228" t="s">
        <v>215</v>
      </c>
      <c r="C228" t="s">
        <v>634</v>
      </c>
      <c r="D228" t="s">
        <v>635</v>
      </c>
    </row>
    <row r="229" spans="1:4" ht="12.75">
      <c r="A229">
        <v>228</v>
      </c>
      <c r="B229" t="s">
        <v>216</v>
      </c>
      <c r="C229" t="s">
        <v>636</v>
      </c>
      <c r="D229" t="s">
        <v>637</v>
      </c>
    </row>
    <row r="230" spans="1:4" ht="12.75">
      <c r="A230">
        <v>229</v>
      </c>
      <c r="B230" t="s">
        <v>217</v>
      </c>
      <c r="C230" t="s">
        <v>638</v>
      </c>
      <c r="D230" t="s">
        <v>639</v>
      </c>
    </row>
    <row r="231" spans="1:4" ht="12.75">
      <c r="A231">
        <v>230</v>
      </c>
      <c r="B231" t="s">
        <v>218</v>
      </c>
      <c r="C231" t="s">
        <v>640</v>
      </c>
      <c r="D231" t="s">
        <v>845</v>
      </c>
    </row>
    <row r="232" spans="1:4" ht="12.75">
      <c r="A232">
        <v>231</v>
      </c>
      <c r="B232" t="s">
        <v>219</v>
      </c>
      <c r="C232" t="s">
        <v>641</v>
      </c>
      <c r="D232" t="s">
        <v>846</v>
      </c>
    </row>
    <row r="233" spans="1:4" ht="12.75">
      <c r="A233">
        <v>232</v>
      </c>
      <c r="B233" t="s">
        <v>220</v>
      </c>
      <c r="C233" t="s">
        <v>642</v>
      </c>
      <c r="D233" t="s">
        <v>847</v>
      </c>
    </row>
    <row r="234" spans="1:4" ht="12.75">
      <c r="A234">
        <v>233</v>
      </c>
      <c r="B234" t="s">
        <v>221</v>
      </c>
      <c r="C234" t="s">
        <v>643</v>
      </c>
      <c r="D234" t="s">
        <v>644</v>
      </c>
    </row>
    <row r="235" spans="1:4" ht="12.75">
      <c r="A235">
        <v>234</v>
      </c>
      <c r="B235" t="s">
        <v>222</v>
      </c>
      <c r="C235" t="s">
        <v>645</v>
      </c>
      <c r="D235" t="s">
        <v>646</v>
      </c>
    </row>
    <row r="236" spans="1:5" ht="13.5" customHeight="1">
      <c r="A236">
        <v>235</v>
      </c>
      <c r="B236" t="s">
        <v>792</v>
      </c>
      <c r="C236" t="s">
        <v>793</v>
      </c>
      <c r="D236" t="s">
        <v>794</v>
      </c>
      <c r="E236" s="199"/>
    </row>
    <row r="237" spans="1:5" ht="13.5" customHeight="1">
      <c r="A237">
        <v>236</v>
      </c>
      <c r="B237" t="s">
        <v>795</v>
      </c>
      <c r="C237" t="s">
        <v>796</v>
      </c>
      <c r="D237" t="s">
        <v>797</v>
      </c>
      <c r="E237" s="199"/>
    </row>
    <row r="238" spans="1:4" ht="12.75">
      <c r="A238">
        <v>237</v>
      </c>
      <c r="B238" t="s">
        <v>838</v>
      </c>
      <c r="C238" t="s">
        <v>839</v>
      </c>
      <c r="D238" t="s">
        <v>840</v>
      </c>
    </row>
  </sheetData>
  <sheetProtection/>
  <dataValidations count="2">
    <dataValidation allowBlank="1" showInputMessage="1" showErrorMessage="1" imeMode="halfKatakana" sqref="C1:C65536"/>
    <dataValidation allowBlank="1" showInputMessage="1" showErrorMessage="1" imeMode="hiragana" sqref="D237:D65536 D1:D235"/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 Ogasawara</dc:creator>
  <cp:keywords/>
  <dc:description/>
  <cp:lastModifiedBy>小笠原豪</cp:lastModifiedBy>
  <cp:lastPrinted>2013-06-19T04:06:50Z</cp:lastPrinted>
  <dcterms:created xsi:type="dcterms:W3CDTF">2006-12-13T02:42:37Z</dcterms:created>
  <dcterms:modified xsi:type="dcterms:W3CDTF">2018-05-10T02:08:05Z</dcterms:modified>
  <cp:category/>
  <cp:version/>
  <cp:contentType/>
  <cp:contentStatus/>
</cp:coreProperties>
</file>